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60" activeTab="0"/>
  </bookViews>
  <sheets>
    <sheet name="ISTRA - MARINIĆI" sheetId="1" r:id="rId1"/>
    <sheet name="PULA - ZRINJEVAC" sheetId="2" r:id="rId2"/>
    <sheet name="IMOTSKI - BISTON MR" sheetId="3" r:id="rId3"/>
    <sheet name="VARGON - PODHUM KVIG" sheetId="4" r:id="rId4"/>
    <sheet name="NADA - TRIO" sheetId="5" r:id="rId5"/>
    <sheet name="TABLIC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<sst xmlns="http://schemas.openxmlformats.org/spreadsheetml/2006/main" count="1029" uniqueCount="207">
  <si>
    <t>I Z V J E Š Ć E  S A  P R V E N S T V E N O G  S U S R E T A</t>
  </si>
  <si>
    <t xml:space="preserve">A </t>
  </si>
  <si>
    <t>B</t>
  </si>
  <si>
    <t>:</t>
  </si>
  <si>
    <t>(POENI)</t>
  </si>
  <si>
    <t>D          I          S          C          I          P          L          I          N          E</t>
  </si>
  <si>
    <t>TEREN:</t>
  </si>
  <si>
    <t>REZULTAT</t>
  </si>
  <si>
    <t>POENI</t>
  </si>
  <si>
    <t>1.</t>
  </si>
  <si>
    <t>2.</t>
  </si>
  <si>
    <t>Za.</t>
  </si>
  <si>
    <t>3.</t>
  </si>
  <si>
    <t>BLIŽANJE I IZBIJANJE U KRUG</t>
  </si>
  <si>
    <t>BRZINSKO IZBIJANJE</t>
  </si>
  <si>
    <t>PRECIZNO IZBIJANJE</t>
  </si>
  <si>
    <t>ZAVRŠILO U SATI:</t>
  </si>
  <si>
    <t>BODOVI</t>
  </si>
  <si>
    <t>SUCI:</t>
  </si>
  <si>
    <t>H B S</t>
  </si>
  <si>
    <t xml:space="preserve">                                                                           TROJKA</t>
  </si>
  <si>
    <t xml:space="preserve">                                                     BLIŽANJE I IZBIJANJE U KRUG</t>
  </si>
  <si>
    <t xml:space="preserve">                                                            BRZINSKO IZBIJANJE</t>
  </si>
  <si>
    <t xml:space="preserve">                                                                    POJEDINAČNO</t>
  </si>
  <si>
    <t xml:space="preserve">                                                        BLIŽANJE I IZBIJANJE U KRUG</t>
  </si>
  <si>
    <t>BRZINSKO ŠTAFETNO  IZBIJANJE</t>
  </si>
  <si>
    <t>LIGA:  1. HRVATSKA BOĆARSKA LIGA</t>
  </si>
  <si>
    <t>SASTAV EKIPE DOMAĆINA</t>
  </si>
  <si>
    <t>VODITELJ</t>
  </si>
  <si>
    <t xml:space="preserve">VODITELJ </t>
  </si>
  <si>
    <t>SASTAV EKIPE GOSTA</t>
  </si>
  <si>
    <t>TROJKA KLASIČNO</t>
  </si>
  <si>
    <t>POJEDINAČNO KLASIČNO</t>
  </si>
  <si>
    <t>PAR KLASIČNO</t>
  </si>
  <si>
    <t>NAPOMENA:</t>
  </si>
  <si>
    <t>SUCI ZA TEHNIČKA IZBIJANJE:</t>
  </si>
  <si>
    <t xml:space="preserve">BOĆARSKI KLUB GOST              PODHUM KVIG                        </t>
  </si>
  <si>
    <t xml:space="preserve">BOĆARSKI KLUB GOST                  BISTON M.R.                    </t>
  </si>
  <si>
    <t>BOĆARSKI KLUB DOMAĆIN  IMOTSKI</t>
  </si>
  <si>
    <t>BOĆARSKI KLUB DOMAĆIN  PULA</t>
  </si>
  <si>
    <t xml:space="preserve">BOĆARSKI KLUB GOST          MARINIĆI                      </t>
  </si>
  <si>
    <t>BOĆARSKI KLUB DOMAĆIN  ISTRA POREČ</t>
  </si>
  <si>
    <t>MJESTO I DATUM: Poreč 07.03..2015.</t>
  </si>
  <si>
    <t>KOLO : 15</t>
  </si>
  <si>
    <t xml:space="preserve">BOĆARSKI KLUB GOST               ZRINJEVAC              </t>
  </si>
  <si>
    <t>MJESTO I DATUM: Pula 07.03.2015.</t>
  </si>
  <si>
    <t>KOLO :15</t>
  </si>
  <si>
    <t>MJESTO I DATUM: Vrgorac 07.03. .2015.</t>
  </si>
  <si>
    <t>BOĆARSKI KLUB DOMAĆIN  VARGON</t>
  </si>
  <si>
    <t>MJESTO I DATUM: Rijeka 07.03.2015.</t>
  </si>
  <si>
    <t xml:space="preserve">BOĆARSKI KLUB DOMAĆIN NADA  </t>
  </si>
  <si>
    <t xml:space="preserve">BOĆARSKI KLUB GOST                  TRIO PAZIN                    </t>
  </si>
  <si>
    <t>MJESTO I DATUM: Split 07.03.2015.</t>
  </si>
  <si>
    <t>MARIJAN KUJUNDŽIĆ</t>
  </si>
  <si>
    <t>STIPE MEDIĆ</t>
  </si>
  <si>
    <t>MATE TOLIĆ</t>
  </si>
  <si>
    <t>GOJKO GRANČIĆ</t>
  </si>
  <si>
    <t>LJUBOMIR LIZATOVIĆ</t>
  </si>
  <si>
    <t>NEVEN JELIĆ</t>
  </si>
  <si>
    <t>DRAGAN KUJUNDŽIĆ</t>
  </si>
  <si>
    <t>MATIJAS GRANČIĆ</t>
  </si>
  <si>
    <t>FILIP DIVIĆ</t>
  </si>
  <si>
    <t>DAMIR TOPIĆ</t>
  </si>
  <si>
    <t>DEJAN RAVLIĆ</t>
  </si>
  <si>
    <t>MATEJAS JOZIPOVIĆ</t>
  </si>
  <si>
    <t>ANTE GRANČIĆ</t>
  </si>
  <si>
    <t>DINKO VUKUŠIĆ</t>
  </si>
  <si>
    <t>1/4</t>
  </si>
  <si>
    <t>!/4</t>
  </si>
  <si>
    <t>LJUBO TOPIĆ</t>
  </si>
  <si>
    <t>BORISLAV ŠONJIĆ</t>
  </si>
  <si>
    <t>TONĆI KRAGIĆ</t>
  </si>
  <si>
    <t>MARKO PIPLICA</t>
  </si>
  <si>
    <t>DARKO GRANČIĆ</t>
  </si>
  <si>
    <t>MILAN LOZO</t>
  </si>
  <si>
    <t>U ZADNJOJ FAZI IGRE U KOMBINIRANOJ IGRI KRUG IGRAČ BISTON M.R.</t>
  </si>
  <si>
    <t>ZBOG OZLJEDE PREDAO SUSRET NAKON 4 KRUGA</t>
  </si>
  <si>
    <t>DEJAN TONEJC</t>
  </si>
  <si>
    <t>DARIO PAVIA</t>
  </si>
  <si>
    <t>LEO BRNIĆ</t>
  </si>
  <si>
    <t>GORAN PERCAN</t>
  </si>
  <si>
    <t>DEAN CETINA</t>
  </si>
  <si>
    <t>ROBI JAKOTIĆ</t>
  </si>
  <si>
    <t>BRUNO KRALJIĆ</t>
  </si>
  <si>
    <t>KRISTIJAN PRODAN</t>
  </si>
  <si>
    <t>GIANFRANCO SANTORO</t>
  </si>
  <si>
    <t>KRISTIJAN KUSTURIN</t>
  </si>
  <si>
    <t>LUCIJAN SRDOČ</t>
  </si>
  <si>
    <t>ANTE SLIŠKO</t>
  </si>
  <si>
    <t>ROLAND MARČELJA</t>
  </si>
  <si>
    <t>ALEKSANDAR  BRADIČIĆ</t>
  </si>
  <si>
    <t>LUKA KUKULJAN</t>
  </si>
  <si>
    <t>MARKO BRADIČIĆ</t>
  </si>
  <si>
    <t>ANTONIO PRLAGUZIĆ</t>
  </si>
  <si>
    <t>MATEO NAČINOVIĆ</t>
  </si>
  <si>
    <t>19.25</t>
  </si>
  <si>
    <t>ZORAN CUCULIĆ KAP.</t>
  </si>
  <si>
    <t>ČEDO VUKELIĆ</t>
  </si>
  <si>
    <t>ROBI JAKOTIĆ KAP.</t>
  </si>
  <si>
    <t>ALEKSANDAR BRADIČIĆ</t>
  </si>
  <si>
    <t>MARKO BARDIČIĆ</t>
  </si>
  <si>
    <t>IVICA PETROVIĆ</t>
  </si>
  <si>
    <t>MARINO ŠTEFAN</t>
  </si>
  <si>
    <t>NIVES MLADENIĆ</t>
  </si>
  <si>
    <t>SLOBODAN CUCULIĆ</t>
  </si>
  <si>
    <t>JURICA MILATIĆ</t>
  </si>
  <si>
    <t>VALTER IVANČIĆ</t>
  </si>
  <si>
    <t>MATE KESIĆ</t>
  </si>
  <si>
    <t>ŠIME PRTENJAČA</t>
  </si>
  <si>
    <t>IVAN REŽIĆ</t>
  </si>
  <si>
    <t>ROBERT SERGO</t>
  </si>
  <si>
    <t>ZDENKO ANDROŠIĆ</t>
  </si>
  <si>
    <t>MARINO KRIŽMANIĆ</t>
  </si>
  <si>
    <t>STIPE PETRIČEVIĆ</t>
  </si>
  <si>
    <t>VINKO KRAGIĆ</t>
  </si>
  <si>
    <t>ZVONKO RANČIĆ</t>
  </si>
  <si>
    <t>BENJAMIN GUŠTIN</t>
  </si>
  <si>
    <t>NINI STRANIĆ</t>
  </si>
  <si>
    <t>IVAN JURIĆ</t>
  </si>
  <si>
    <t>ALEN GUŠTIN</t>
  </si>
  <si>
    <t>TONI UKIĆ</t>
  </si>
  <si>
    <t>DAVID ŠIRCELJ</t>
  </si>
  <si>
    <t>ŽELJKO SUNARA</t>
  </si>
  <si>
    <t>IVAN LANČA</t>
  </si>
  <si>
    <t>LJUBO ČIKEŠ</t>
  </si>
  <si>
    <t>JOZO JURIĆ</t>
  </si>
  <si>
    <t>STIPE PIVČEVIĆ</t>
  </si>
  <si>
    <t>MITAR VINČIĆ</t>
  </si>
  <si>
    <t>DAJAN JURMAN</t>
  </si>
  <si>
    <t>FILIP MATIJAŠIĆ</t>
  </si>
  <si>
    <t>VITOMIR JELENIĆ</t>
  </si>
  <si>
    <t>MARIO PERCAN</t>
  </si>
  <si>
    <t>MARKO JERČIĆ</t>
  </si>
  <si>
    <t>DEAN IKIĆ</t>
  </si>
  <si>
    <t>SUAD ZEMUNOVIĆ</t>
  </si>
  <si>
    <t>DENIS PAŠKVALIĆ</t>
  </si>
  <si>
    <t>PERO ĆUBELA</t>
  </si>
  <si>
    <t>IGOR HAJSEK</t>
  </si>
  <si>
    <t>VILI LENCOVIĆ</t>
  </si>
  <si>
    <t>MARKO BEAKOVIĆ</t>
  </si>
  <si>
    <t>LUKA FARAGUNA</t>
  </si>
  <si>
    <t>MOMIR DOBRIĆ</t>
  </si>
  <si>
    <t>JURE MAGLIĆ</t>
  </si>
  <si>
    <t>MARIN ĆUBELA</t>
  </si>
  <si>
    <t>FILIP VESELČIĆ</t>
  </si>
  <si>
    <t>JERE PAVIĆ</t>
  </si>
  <si>
    <t>TOMISLAV KOLOBARIĆ</t>
  </si>
  <si>
    <t>MATEO KLARIĆ</t>
  </si>
  <si>
    <t>MARINO MILIĆEVIĆ</t>
  </si>
  <si>
    <t>ANĐELKO BALJAK</t>
  </si>
  <si>
    <t>19.30</t>
  </si>
  <si>
    <t>DENIS PERŠIĆ</t>
  </si>
  <si>
    <t>ALFRED KIČINJA</t>
  </si>
  <si>
    <t>RENATO FURLANIĆ</t>
  </si>
  <si>
    <t>ALEN ROJNIĆ</t>
  </si>
  <si>
    <t>ELVIS SMOLICA</t>
  </si>
  <si>
    <t>DINKO BEAKOVIĆ</t>
  </si>
  <si>
    <t>NENAD TADIĆ</t>
  </si>
  <si>
    <t>IGOR VRETENAR</t>
  </si>
  <si>
    <t>DAVOR JELOVICA</t>
  </si>
  <si>
    <t>ELVIS BARBARO</t>
  </si>
  <si>
    <t>IVAN LUKŠIĆ</t>
  </si>
  <si>
    <t>NIKOLA HRELJA</t>
  </si>
  <si>
    <t>PAOLO FLEGO</t>
  </si>
  <si>
    <t>MARK RUMAC</t>
  </si>
  <si>
    <t>GREGOR OPREŠNIK</t>
  </si>
  <si>
    <t>DARIJAN ŽIVOLIĆ</t>
  </si>
  <si>
    <t>IVAN BARIŠIĆ</t>
  </si>
  <si>
    <t>4/1</t>
  </si>
  <si>
    <t>JOŠKO MARDEŠIĆ</t>
  </si>
  <si>
    <t>MARKO MATIJAŠIĆ</t>
  </si>
  <si>
    <t>SINIŠA JURETIĆ</t>
  </si>
  <si>
    <t>ANTONIO PUNIŠ</t>
  </si>
  <si>
    <t>ANTONIO RIOŽA</t>
  </si>
  <si>
    <t>ROBERTO BEMBIĆ</t>
  </si>
  <si>
    <t>ROMANO GRIŽANČIĆ</t>
  </si>
  <si>
    <t>ŽELJKO RADANOVIĆ</t>
  </si>
  <si>
    <t>DAVOR KORACA</t>
  </si>
  <si>
    <t xml:space="preserve">ANTONIO PUNIŠ </t>
  </si>
  <si>
    <t>IVAN LAKOVIĆ</t>
  </si>
  <si>
    <t>DRAŽEN PUNIŠ</t>
  </si>
  <si>
    <t>ANTONIO ŠEBELJA</t>
  </si>
  <si>
    <t>VAZMOSLAV TIBLJAŠ</t>
  </si>
  <si>
    <t xml:space="preserve">PRVA HRVATSKA BOĆARSKA LIGA 2014/15. </t>
  </si>
  <si>
    <t>XV KOLO 07.03.2015.</t>
  </si>
  <si>
    <t>ISTRA POREČ</t>
  </si>
  <si>
    <t>MARINIĆI</t>
  </si>
  <si>
    <t>PULA</t>
  </si>
  <si>
    <t>ZRINJEVAC</t>
  </si>
  <si>
    <t>IMOTSKI</t>
  </si>
  <si>
    <t>BISTON M.R.</t>
  </si>
  <si>
    <t>VARGON</t>
  </si>
  <si>
    <t>PODHUM KVIG</t>
  </si>
  <si>
    <t>NADA</t>
  </si>
  <si>
    <t>TRIO PAZIN</t>
  </si>
  <si>
    <t>LJESTVICA</t>
  </si>
  <si>
    <t>Ig</t>
  </si>
  <si>
    <t>+</t>
  </si>
  <si>
    <t>-</t>
  </si>
  <si>
    <t>Bod</t>
  </si>
  <si>
    <t>Poenrazl</t>
  </si>
  <si>
    <t>PUNTI +</t>
  </si>
  <si>
    <t>PUNTI -</t>
  </si>
  <si>
    <t>RAZLIKA</t>
  </si>
  <si>
    <t>-bod</t>
  </si>
  <si>
    <t>SLJEDEĆE KOLO</t>
  </si>
  <si>
    <t>XVI KOLO 14.03.2015.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</si>
</sst>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1A]d\.\ mmmm\ 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5"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24"/>
      <color indexed="8"/>
      <name val="Times New Roman"/>
      <family val="1"/>
    </font>
    <font>
      <b/>
      <sz val="10"/>
      <color indexed="30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0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2" applyNumberFormat="0" applyAlignment="0" applyProtection="0"/>
    <xf numFmtId="0" fontId="29" fillId="21" borderId="3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36" xfId="0" applyFont="1" applyFill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0" fontId="16" fillId="0" borderId="0" xfId="0" applyFont="1" applyFill="1" applyAlignment="1">
      <alignment/>
    </xf>
    <xf numFmtId="0" fontId="14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16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0" fontId="5" fillId="0" borderId="0" xfId="0" applyNumberFormat="1" applyFont="1" applyBorder="1" applyAlignment="1">
      <alignment/>
    </xf>
    <xf numFmtId="2" fontId="1" fillId="0" borderId="38" xfId="0" applyNumberFormat="1" applyFont="1" applyBorder="1" applyAlignment="1">
      <alignment vertical="center"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0" xfId="0" applyAlignment="1" quotePrefix="1">
      <alignment/>
    </xf>
    <xf numFmtId="16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44" xfId="0" applyFill="1" applyBorder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left"/>
    </xf>
    <xf numFmtId="0" fontId="13" fillId="21" borderId="49" xfId="0" applyFont="1" applyFill="1" applyBorder="1" applyAlignment="1">
      <alignment horizontal="center" vertical="center"/>
    </xf>
    <xf numFmtId="0" fontId="13" fillId="21" borderId="31" xfId="0" applyFont="1" applyFill="1" applyBorder="1" applyAlignment="1">
      <alignment horizontal="center" vertical="center"/>
    </xf>
    <xf numFmtId="0" fontId="13" fillId="21" borderId="50" xfId="0" applyFont="1" applyFill="1" applyBorder="1" applyAlignment="1">
      <alignment horizontal="center" vertical="center"/>
    </xf>
    <xf numFmtId="2" fontId="43" fillId="0" borderId="39" xfId="0" applyNumberFormat="1" applyFont="1" applyBorder="1" applyAlignment="1" quotePrefix="1">
      <alignment horizontal="center" vertical="center"/>
    </xf>
    <xf numFmtId="2" fontId="43" fillId="0" borderId="42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left"/>
    </xf>
    <xf numFmtId="0" fontId="12" fillId="0" borderId="5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49" fontId="5" fillId="0" borderId="3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10" fillId="6" borderId="49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  <xf numFmtId="0" fontId="6" fillId="0" borderId="61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" fontId="5" fillId="0" borderId="49" xfId="0" applyNumberFormat="1" applyFont="1" applyBorder="1" applyAlignment="1" quotePrefix="1">
      <alignment horizontal="center" vertical="center"/>
    </xf>
    <xf numFmtId="17" fontId="5" fillId="0" borderId="31" xfId="0" applyNumberFormat="1" applyFont="1" applyBorder="1" applyAlignment="1" quotePrefix="1">
      <alignment horizontal="center" vertical="center"/>
    </xf>
    <xf numFmtId="17" fontId="5" fillId="0" borderId="50" xfId="0" applyNumberFormat="1" applyFont="1" applyBorder="1" applyAlignment="1" quotePrefix="1">
      <alignment horizontal="center" vertical="center"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9</xdr:col>
      <xdr:colOff>171450</xdr:colOff>
      <xdr:row>0</xdr:row>
      <xdr:rowOff>209550</xdr:rowOff>
    </xdr:to>
    <xdr:sp macro="[0]!FindDistinctValues">
      <xdr:nvSpPr>
        <xdr:cNvPr id="1" name="Rectangle 2"/>
        <xdr:cNvSpPr>
          <a:spLocks/>
        </xdr:cNvSpPr>
      </xdr:nvSpPr>
      <xdr:spPr>
        <a:xfrm>
          <a:off x="4676775" y="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Imena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9</xdr:col>
      <xdr:colOff>171450</xdr:colOff>
      <xdr:row>0</xdr:row>
      <xdr:rowOff>209550</xdr:rowOff>
    </xdr:to>
    <xdr:sp macro="[0]!FindDistinctValues">
      <xdr:nvSpPr>
        <xdr:cNvPr id="1" name="Rectangle 2"/>
        <xdr:cNvSpPr>
          <a:spLocks/>
        </xdr:cNvSpPr>
      </xdr:nvSpPr>
      <xdr:spPr>
        <a:xfrm>
          <a:off x="4676775" y="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9</xdr:col>
      <xdr:colOff>171450</xdr:colOff>
      <xdr:row>0</xdr:row>
      <xdr:rowOff>209550</xdr:rowOff>
    </xdr:to>
    <xdr:sp macro="[0]!FindDistinctValues">
      <xdr:nvSpPr>
        <xdr:cNvPr id="1" name="Rectangle 2"/>
        <xdr:cNvSpPr>
          <a:spLocks/>
        </xdr:cNvSpPr>
      </xdr:nvSpPr>
      <xdr:spPr>
        <a:xfrm>
          <a:off x="4676775" y="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9</xdr:col>
      <xdr:colOff>171450</xdr:colOff>
      <xdr:row>0</xdr:row>
      <xdr:rowOff>209550</xdr:rowOff>
    </xdr:to>
    <xdr:sp macro="[0]!FindDistinctValues">
      <xdr:nvSpPr>
        <xdr:cNvPr id="1" name="Rectangle 2"/>
        <xdr:cNvSpPr>
          <a:spLocks/>
        </xdr:cNvSpPr>
      </xdr:nvSpPr>
      <xdr:spPr>
        <a:xfrm>
          <a:off x="4676775" y="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Imena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9</xdr:col>
      <xdr:colOff>171450</xdr:colOff>
      <xdr:row>0</xdr:row>
      <xdr:rowOff>209550</xdr:rowOff>
    </xdr:to>
    <xdr:sp macro="[0]!FindDistinctValues">
      <xdr:nvSpPr>
        <xdr:cNvPr id="1" name="Rectangle 2"/>
        <xdr:cNvSpPr>
          <a:spLocks/>
        </xdr:cNvSpPr>
      </xdr:nvSpPr>
      <xdr:spPr>
        <a:xfrm>
          <a:off x="4676775" y="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Imena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jin\AppData\Local\Microsoft\Windows\Temporary%20Internet%20Files\Content.Outlook\C9HHPI0R\1.HBL10%202014%20-2015%20JEDINSTVENA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angLista"/>
      <sheetName val="Veza"/>
      <sheetName val="KARTONI "/>
    </sheetNames>
    <sheetDataSet>
      <sheetData sheetId="2">
        <row r="3">
          <cell r="A3" t="str">
            <v>BISTON M.R.</v>
          </cell>
          <cell r="B3">
            <v>2</v>
          </cell>
          <cell r="D3">
            <v>24</v>
          </cell>
          <cell r="E3">
            <v>1</v>
          </cell>
          <cell r="F3">
            <v>0</v>
          </cell>
          <cell r="G3">
            <v>0</v>
          </cell>
          <cell r="H3">
            <v>1</v>
          </cell>
          <cell r="I3">
            <v>141</v>
          </cell>
          <cell r="J3">
            <v>262</v>
          </cell>
        </row>
        <row r="4">
          <cell r="A4" t="str">
            <v>PODHUM KVIG</v>
          </cell>
          <cell r="B4">
            <v>9</v>
          </cell>
          <cell r="D4">
            <v>17</v>
          </cell>
          <cell r="E4">
            <v>1</v>
          </cell>
          <cell r="F4">
            <v>0</v>
          </cell>
          <cell r="G4">
            <v>0</v>
          </cell>
          <cell r="H4">
            <v>1</v>
          </cell>
          <cell r="I4">
            <v>201</v>
          </cell>
          <cell r="J4">
            <v>265</v>
          </cell>
        </row>
        <row r="5">
          <cell r="A5" t="str">
            <v>TRIO PAZIN</v>
          </cell>
          <cell r="B5">
            <v>14</v>
          </cell>
          <cell r="D5">
            <v>12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252</v>
          </cell>
          <cell r="J5">
            <v>261</v>
          </cell>
        </row>
        <row r="6">
          <cell r="A6" t="str">
            <v>NADA</v>
          </cell>
          <cell r="B6">
            <v>18</v>
          </cell>
          <cell r="D6">
            <v>8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233</v>
          </cell>
          <cell r="J6">
            <v>217</v>
          </cell>
        </row>
        <row r="7">
          <cell r="A7" t="str">
            <v>VARGON</v>
          </cell>
          <cell r="B7">
            <v>20</v>
          </cell>
          <cell r="D7">
            <v>6</v>
          </cell>
          <cell r="E7">
            <v>1</v>
          </cell>
          <cell r="F7">
            <v>1</v>
          </cell>
          <cell r="G7">
            <v>0</v>
          </cell>
          <cell r="H7">
            <v>0</v>
          </cell>
          <cell r="I7">
            <v>295</v>
          </cell>
          <cell r="J7">
            <v>208</v>
          </cell>
        </row>
        <row r="8">
          <cell r="A8" t="str">
            <v>MARINIĆI</v>
          </cell>
          <cell r="B8">
            <v>20</v>
          </cell>
          <cell r="D8">
            <v>6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250</v>
          </cell>
          <cell r="J8">
            <v>195</v>
          </cell>
        </row>
        <row r="9">
          <cell r="A9" t="str">
            <v>PULA</v>
          </cell>
          <cell r="B9">
            <v>7</v>
          </cell>
          <cell r="D9">
            <v>19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224</v>
          </cell>
          <cell r="J9">
            <v>273</v>
          </cell>
        </row>
        <row r="10">
          <cell r="A10" t="str">
            <v>ISTRA POREČ</v>
          </cell>
          <cell r="B10">
            <v>20</v>
          </cell>
          <cell r="D10">
            <v>6</v>
          </cell>
          <cell r="E10">
            <v>1</v>
          </cell>
          <cell r="F10">
            <v>1</v>
          </cell>
          <cell r="G10">
            <v>0</v>
          </cell>
          <cell r="H10">
            <v>0</v>
          </cell>
          <cell r="I10">
            <v>294</v>
          </cell>
          <cell r="J10">
            <v>227</v>
          </cell>
        </row>
        <row r="11">
          <cell r="A11" t="str">
            <v>ZRINJEVAC</v>
          </cell>
          <cell r="B11">
            <v>15</v>
          </cell>
          <cell r="D11">
            <v>11</v>
          </cell>
          <cell r="E11">
            <v>1</v>
          </cell>
          <cell r="F11">
            <v>1</v>
          </cell>
          <cell r="G11">
            <v>0</v>
          </cell>
          <cell r="H11">
            <v>0</v>
          </cell>
          <cell r="I11">
            <v>260</v>
          </cell>
          <cell r="J11">
            <v>230</v>
          </cell>
        </row>
        <row r="12">
          <cell r="A12" t="str">
            <v>BISTON M.R.</v>
          </cell>
          <cell r="B12">
            <v>3</v>
          </cell>
          <cell r="D12">
            <v>23</v>
          </cell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135</v>
          </cell>
          <cell r="J12">
            <v>246</v>
          </cell>
        </row>
        <row r="13">
          <cell r="A13" t="str">
            <v>PODHUM KVIG</v>
          </cell>
          <cell r="B13">
            <v>4</v>
          </cell>
          <cell r="D13">
            <v>22</v>
          </cell>
          <cell r="E13">
            <v>1</v>
          </cell>
          <cell r="F13">
            <v>0</v>
          </cell>
          <cell r="G13">
            <v>0</v>
          </cell>
          <cell r="H13">
            <v>1</v>
          </cell>
          <cell r="I13">
            <v>169</v>
          </cell>
          <cell r="J13">
            <v>270</v>
          </cell>
        </row>
        <row r="14">
          <cell r="A14" t="str">
            <v>TRIO PAZIN</v>
          </cell>
          <cell r="B14">
            <v>26</v>
          </cell>
          <cell r="D14">
            <v>0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286</v>
          </cell>
          <cell r="J14">
            <v>115</v>
          </cell>
        </row>
        <row r="15">
          <cell r="A15" t="str">
            <v>NADA</v>
          </cell>
          <cell r="B15">
            <v>9</v>
          </cell>
          <cell r="D15">
            <v>17</v>
          </cell>
          <cell r="E15">
            <v>1</v>
          </cell>
          <cell r="F15">
            <v>0</v>
          </cell>
          <cell r="G15">
            <v>0</v>
          </cell>
          <cell r="H15">
            <v>1</v>
          </cell>
          <cell r="I15">
            <v>228</v>
          </cell>
          <cell r="J15">
            <v>275</v>
          </cell>
        </row>
        <row r="16">
          <cell r="A16" t="str">
            <v>VARGON</v>
          </cell>
          <cell r="B16">
            <v>14</v>
          </cell>
          <cell r="D16">
            <v>12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259</v>
          </cell>
          <cell r="J16">
            <v>200</v>
          </cell>
        </row>
        <row r="17">
          <cell r="A17" t="str">
            <v>IMOTSKI</v>
          </cell>
          <cell r="B17">
            <v>14</v>
          </cell>
          <cell r="D17">
            <v>12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229</v>
          </cell>
          <cell r="J17">
            <v>211</v>
          </cell>
        </row>
        <row r="18">
          <cell r="A18" t="str">
            <v>MARINIĆI</v>
          </cell>
          <cell r="B18">
            <v>18</v>
          </cell>
          <cell r="D18">
            <v>8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258</v>
          </cell>
          <cell r="J18">
            <v>202</v>
          </cell>
        </row>
        <row r="19">
          <cell r="A19" t="str">
            <v>ISTRA POREČ</v>
          </cell>
          <cell r="B19">
            <v>22</v>
          </cell>
          <cell r="D19">
            <v>4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320</v>
          </cell>
          <cell r="J19">
            <v>189</v>
          </cell>
        </row>
        <row r="20">
          <cell r="A20" t="str">
            <v>ZRINJEVAC</v>
          </cell>
          <cell r="B20">
            <v>16</v>
          </cell>
          <cell r="D20">
            <v>10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285</v>
          </cell>
          <cell r="J20">
            <v>259</v>
          </cell>
        </row>
        <row r="21">
          <cell r="A21" t="str">
            <v>BISTON M.R.</v>
          </cell>
          <cell r="B21">
            <v>5</v>
          </cell>
          <cell r="D21">
            <v>21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152</v>
          </cell>
          <cell r="J21">
            <v>252</v>
          </cell>
        </row>
        <row r="22">
          <cell r="A22" t="str">
            <v>PODHUM KVIG</v>
          </cell>
          <cell r="B22">
            <v>13</v>
          </cell>
          <cell r="D22">
            <v>13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208</v>
          </cell>
          <cell r="J22">
            <v>230</v>
          </cell>
        </row>
        <row r="23">
          <cell r="A23" t="str">
            <v>TRIO PAZIN</v>
          </cell>
          <cell r="B23">
            <v>15</v>
          </cell>
          <cell r="D23">
            <v>11</v>
          </cell>
          <cell r="E23">
            <v>1</v>
          </cell>
          <cell r="F23">
            <v>1</v>
          </cell>
          <cell r="G23">
            <v>0</v>
          </cell>
          <cell r="H23">
            <v>0</v>
          </cell>
          <cell r="I23">
            <v>248</v>
          </cell>
          <cell r="J23">
            <v>232</v>
          </cell>
        </row>
        <row r="24">
          <cell r="A24" t="str">
            <v>NADA</v>
          </cell>
          <cell r="B24">
            <v>22</v>
          </cell>
          <cell r="D24">
            <v>4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278</v>
          </cell>
          <cell r="J24">
            <v>193</v>
          </cell>
        </row>
        <row r="25">
          <cell r="A25" t="str">
            <v>VARGON</v>
          </cell>
          <cell r="B25">
            <v>24</v>
          </cell>
          <cell r="D25">
            <v>2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274</v>
          </cell>
          <cell r="J25">
            <v>97</v>
          </cell>
        </row>
        <row r="26">
          <cell r="A26" t="str">
            <v>IMOTSKI</v>
          </cell>
          <cell r="B26">
            <v>6</v>
          </cell>
          <cell r="D26">
            <v>20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189</v>
          </cell>
          <cell r="J26">
            <v>285</v>
          </cell>
        </row>
        <row r="27">
          <cell r="A27" t="str">
            <v>PULA</v>
          </cell>
          <cell r="B27">
            <v>9</v>
          </cell>
          <cell r="D27">
            <v>17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223</v>
          </cell>
          <cell r="J27">
            <v>272</v>
          </cell>
        </row>
        <row r="28">
          <cell r="A28" t="str">
            <v>MARINIĆI</v>
          </cell>
          <cell r="B28">
            <v>9</v>
          </cell>
          <cell r="D28">
            <v>17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265</v>
          </cell>
          <cell r="J28">
            <v>268</v>
          </cell>
        </row>
        <row r="29">
          <cell r="A29" t="str">
            <v>ZRINJEVAC</v>
          </cell>
          <cell r="B29">
            <v>24</v>
          </cell>
          <cell r="D29">
            <v>2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293</v>
          </cell>
          <cell r="J29">
            <v>222</v>
          </cell>
        </row>
        <row r="30">
          <cell r="A30" t="str">
            <v>BISTON M.R.</v>
          </cell>
          <cell r="B30">
            <v>6</v>
          </cell>
          <cell r="D30">
            <v>20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143</v>
          </cell>
          <cell r="J30">
            <v>230</v>
          </cell>
        </row>
        <row r="31">
          <cell r="A31" t="str">
            <v>PODHUM KVIG</v>
          </cell>
          <cell r="B31">
            <v>9</v>
          </cell>
          <cell r="D31">
            <v>17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203</v>
          </cell>
          <cell r="J31">
            <v>257</v>
          </cell>
        </row>
        <row r="32">
          <cell r="A32" t="str">
            <v>TRIO PAZIN</v>
          </cell>
          <cell r="B32">
            <v>16</v>
          </cell>
          <cell r="D32">
            <v>10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261</v>
          </cell>
          <cell r="J32">
            <v>212</v>
          </cell>
        </row>
        <row r="33">
          <cell r="A33" t="str">
            <v>NADA</v>
          </cell>
          <cell r="B33">
            <v>11</v>
          </cell>
          <cell r="D33">
            <v>15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251</v>
          </cell>
          <cell r="J33">
            <v>259</v>
          </cell>
        </row>
        <row r="34">
          <cell r="A34" t="str">
            <v>VARGON</v>
          </cell>
          <cell r="B34">
            <v>17</v>
          </cell>
          <cell r="D34">
            <v>9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285</v>
          </cell>
          <cell r="J34">
            <v>242</v>
          </cell>
        </row>
        <row r="35">
          <cell r="A35" t="str">
            <v>IMOTSKI</v>
          </cell>
          <cell r="B35">
            <v>12</v>
          </cell>
          <cell r="D35">
            <v>14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215</v>
          </cell>
          <cell r="J35">
            <v>211</v>
          </cell>
        </row>
        <row r="36">
          <cell r="A36" t="str">
            <v>PULA</v>
          </cell>
          <cell r="B36">
            <v>22</v>
          </cell>
          <cell r="D36">
            <v>4</v>
          </cell>
          <cell r="E36">
            <v>1</v>
          </cell>
          <cell r="F36">
            <v>1</v>
          </cell>
          <cell r="G36">
            <v>0</v>
          </cell>
          <cell r="H36">
            <v>0</v>
          </cell>
          <cell r="I36">
            <v>251</v>
          </cell>
          <cell r="J36">
            <v>100</v>
          </cell>
        </row>
        <row r="37">
          <cell r="A37" t="str">
            <v>ISTRA POREČ</v>
          </cell>
          <cell r="B37">
            <v>15</v>
          </cell>
          <cell r="D37">
            <v>11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254</v>
          </cell>
          <cell r="J37">
            <v>241</v>
          </cell>
        </row>
        <row r="38">
          <cell r="A38" t="str">
            <v>MARINIĆI</v>
          </cell>
          <cell r="B38">
            <v>13</v>
          </cell>
          <cell r="D38">
            <v>13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250</v>
          </cell>
          <cell r="J38">
            <v>269</v>
          </cell>
        </row>
        <row r="39">
          <cell r="A39" t="str">
            <v>BISTON M.R.</v>
          </cell>
          <cell r="B39">
            <v>2</v>
          </cell>
          <cell r="D39">
            <v>24</v>
          </cell>
          <cell r="E39">
            <v>1</v>
          </cell>
          <cell r="F39">
            <v>0</v>
          </cell>
          <cell r="G39">
            <v>0</v>
          </cell>
          <cell r="H39">
            <v>1</v>
          </cell>
          <cell r="I39">
            <v>125</v>
          </cell>
          <cell r="J39">
            <v>263</v>
          </cell>
        </row>
        <row r="40">
          <cell r="A40" t="str">
            <v>PODHUM KVIG</v>
          </cell>
          <cell r="B40">
            <v>16</v>
          </cell>
          <cell r="D40">
            <v>10</v>
          </cell>
          <cell r="E40">
            <v>1</v>
          </cell>
          <cell r="F40">
            <v>1</v>
          </cell>
          <cell r="G40">
            <v>0</v>
          </cell>
          <cell r="H40">
            <v>0</v>
          </cell>
          <cell r="I40">
            <v>216</v>
          </cell>
          <cell r="J40">
            <v>215</v>
          </cell>
        </row>
        <row r="41">
          <cell r="A41" t="str">
            <v>TRIO PAZIN</v>
          </cell>
          <cell r="B41">
            <v>20</v>
          </cell>
          <cell r="D41">
            <v>6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304</v>
          </cell>
          <cell r="J41">
            <v>194</v>
          </cell>
        </row>
        <row r="42">
          <cell r="A42" t="str">
            <v>NADA</v>
          </cell>
          <cell r="B42">
            <v>10</v>
          </cell>
          <cell r="D42">
            <v>16</v>
          </cell>
          <cell r="E42">
            <v>1</v>
          </cell>
          <cell r="F42">
            <v>0</v>
          </cell>
          <cell r="G42">
            <v>0</v>
          </cell>
          <cell r="H42">
            <v>1</v>
          </cell>
          <cell r="I42">
            <v>237</v>
          </cell>
          <cell r="J42">
            <v>269</v>
          </cell>
        </row>
        <row r="43">
          <cell r="A43" t="str">
            <v>VARGON</v>
          </cell>
          <cell r="B43">
            <v>15</v>
          </cell>
          <cell r="D43">
            <v>11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263</v>
          </cell>
          <cell r="J43">
            <v>228</v>
          </cell>
        </row>
        <row r="44">
          <cell r="A44" t="str">
            <v>IMOTSKI</v>
          </cell>
          <cell r="B44">
            <v>10</v>
          </cell>
          <cell r="D44">
            <v>16</v>
          </cell>
          <cell r="E44">
            <v>1</v>
          </cell>
          <cell r="F44">
            <v>0</v>
          </cell>
          <cell r="G44">
            <v>0</v>
          </cell>
          <cell r="H44">
            <v>1</v>
          </cell>
          <cell r="I44">
            <v>204</v>
          </cell>
          <cell r="J44">
            <v>240</v>
          </cell>
        </row>
        <row r="45">
          <cell r="A45" t="str">
            <v>PULA</v>
          </cell>
          <cell r="B45">
            <v>6</v>
          </cell>
          <cell r="D45">
            <v>20</v>
          </cell>
          <cell r="E45">
            <v>1</v>
          </cell>
          <cell r="F45">
            <v>0</v>
          </cell>
          <cell r="G45">
            <v>0</v>
          </cell>
          <cell r="H45">
            <v>1</v>
          </cell>
          <cell r="I45">
            <v>210</v>
          </cell>
          <cell r="J45">
            <v>252</v>
          </cell>
        </row>
        <row r="46">
          <cell r="A46" t="str">
            <v>ISTRA POREČ</v>
          </cell>
          <cell r="B46">
            <v>18</v>
          </cell>
          <cell r="D46">
            <v>8</v>
          </cell>
          <cell r="E46">
            <v>1</v>
          </cell>
          <cell r="F46">
            <v>1</v>
          </cell>
          <cell r="G46">
            <v>0</v>
          </cell>
          <cell r="H46">
            <v>0</v>
          </cell>
          <cell r="I46">
            <v>259</v>
          </cell>
          <cell r="J46">
            <v>194</v>
          </cell>
        </row>
        <row r="47">
          <cell r="A47" t="str">
            <v>ZRINJEVAC</v>
          </cell>
          <cell r="B47">
            <v>26</v>
          </cell>
          <cell r="D47">
            <v>0</v>
          </cell>
          <cell r="E47">
            <v>1</v>
          </cell>
          <cell r="F47">
            <v>1</v>
          </cell>
          <cell r="G47">
            <v>0</v>
          </cell>
          <cell r="H47">
            <v>0</v>
          </cell>
          <cell r="I47">
            <v>322</v>
          </cell>
          <cell r="J47">
            <v>93</v>
          </cell>
        </row>
        <row r="48">
          <cell r="A48" t="str">
            <v>MARINIĆI</v>
          </cell>
          <cell r="B48">
            <v>26</v>
          </cell>
          <cell r="D48">
            <v>0</v>
          </cell>
          <cell r="E48">
            <v>1</v>
          </cell>
          <cell r="F48">
            <v>1</v>
          </cell>
          <cell r="G48">
            <v>0</v>
          </cell>
          <cell r="H48">
            <v>0</v>
          </cell>
          <cell r="I48">
            <v>278</v>
          </cell>
          <cell r="J48">
            <v>71</v>
          </cell>
        </row>
        <row r="49">
          <cell r="A49" t="str">
            <v>ZRINJEVAC</v>
          </cell>
          <cell r="B49">
            <v>20</v>
          </cell>
          <cell r="D49">
            <v>6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302</v>
          </cell>
          <cell r="J49">
            <v>216</v>
          </cell>
        </row>
        <row r="50">
          <cell r="A50" t="str">
            <v>ISTRA POREČ</v>
          </cell>
          <cell r="B50">
            <v>14</v>
          </cell>
          <cell r="D50">
            <v>12</v>
          </cell>
          <cell r="E50">
            <v>1</v>
          </cell>
          <cell r="F50">
            <v>1</v>
          </cell>
          <cell r="G50">
            <v>0</v>
          </cell>
          <cell r="H50">
            <v>0</v>
          </cell>
          <cell r="I50">
            <v>270</v>
          </cell>
          <cell r="J50">
            <v>263</v>
          </cell>
        </row>
        <row r="51">
          <cell r="A51" t="str">
            <v>PULA</v>
          </cell>
          <cell r="B51">
            <v>16</v>
          </cell>
          <cell r="D51">
            <v>10</v>
          </cell>
          <cell r="E51">
            <v>1</v>
          </cell>
          <cell r="F51">
            <v>1</v>
          </cell>
          <cell r="G51">
            <v>0</v>
          </cell>
          <cell r="H51">
            <v>0</v>
          </cell>
          <cell r="I51">
            <v>236</v>
          </cell>
          <cell r="J51">
            <v>200</v>
          </cell>
        </row>
        <row r="52">
          <cell r="A52" t="str">
            <v>IMOTSKI</v>
          </cell>
          <cell r="B52">
            <v>10</v>
          </cell>
          <cell r="D52">
            <v>16</v>
          </cell>
          <cell r="E52">
            <v>1</v>
          </cell>
          <cell r="F52">
            <v>0</v>
          </cell>
          <cell r="G52">
            <v>0</v>
          </cell>
          <cell r="H52">
            <v>1</v>
          </cell>
          <cell r="I52">
            <v>211</v>
          </cell>
          <cell r="J52">
            <v>274</v>
          </cell>
        </row>
        <row r="53">
          <cell r="A53" t="str">
            <v>IMOTSKI</v>
          </cell>
          <cell r="B53">
            <v>12</v>
          </cell>
          <cell r="D53">
            <v>14</v>
          </cell>
          <cell r="E53">
            <v>1</v>
          </cell>
          <cell r="F53">
            <v>0</v>
          </cell>
          <cell r="G53">
            <v>0</v>
          </cell>
          <cell r="H53">
            <v>1</v>
          </cell>
          <cell r="I53">
            <v>191</v>
          </cell>
          <cell r="J53">
            <v>241</v>
          </cell>
        </row>
        <row r="54">
          <cell r="A54" t="str">
            <v>VARGON</v>
          </cell>
          <cell r="B54">
            <v>19</v>
          </cell>
          <cell r="D54">
            <v>7</v>
          </cell>
          <cell r="E54">
            <v>1</v>
          </cell>
          <cell r="F54">
            <v>1</v>
          </cell>
          <cell r="G54">
            <v>0</v>
          </cell>
          <cell r="H54">
            <v>0</v>
          </cell>
          <cell r="I54">
            <v>290</v>
          </cell>
          <cell r="J54">
            <v>226</v>
          </cell>
        </row>
        <row r="55">
          <cell r="A55" t="str">
            <v>NADA</v>
          </cell>
          <cell r="B55">
            <v>12</v>
          </cell>
          <cell r="D55">
            <v>14</v>
          </cell>
          <cell r="E55">
            <v>1</v>
          </cell>
          <cell r="F55">
            <v>0</v>
          </cell>
          <cell r="G55">
            <v>0</v>
          </cell>
          <cell r="H55">
            <v>1</v>
          </cell>
          <cell r="I55">
            <v>225</v>
          </cell>
          <cell r="J55">
            <v>252</v>
          </cell>
        </row>
        <row r="56">
          <cell r="A56" t="str">
            <v>TRIO PAZIN</v>
          </cell>
          <cell r="B56">
            <v>10</v>
          </cell>
          <cell r="D56">
            <v>16</v>
          </cell>
          <cell r="E56">
            <v>1</v>
          </cell>
          <cell r="F56">
            <v>0</v>
          </cell>
          <cell r="G56">
            <v>0</v>
          </cell>
          <cell r="H56">
            <v>1</v>
          </cell>
          <cell r="I56">
            <v>234</v>
          </cell>
          <cell r="J56">
            <v>265</v>
          </cell>
        </row>
        <row r="57">
          <cell r="A57" t="str">
            <v>PODHUM KVIG</v>
          </cell>
          <cell r="B57">
            <v>24</v>
          </cell>
          <cell r="D57">
            <v>2</v>
          </cell>
          <cell r="E57">
            <v>1</v>
          </cell>
          <cell r="F57">
            <v>1</v>
          </cell>
          <cell r="G57">
            <v>0</v>
          </cell>
          <cell r="H57">
            <v>0</v>
          </cell>
          <cell r="I57">
            <v>224</v>
          </cell>
          <cell r="J57">
            <v>59</v>
          </cell>
        </row>
        <row r="58">
          <cell r="A58" t="str">
            <v>MARINIĆI</v>
          </cell>
          <cell r="B58">
            <v>22</v>
          </cell>
          <cell r="D58">
            <v>4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265</v>
          </cell>
          <cell r="J58">
            <v>200</v>
          </cell>
        </row>
        <row r="59">
          <cell r="A59" t="str">
            <v>BISTON M.R.</v>
          </cell>
          <cell r="B59">
            <v>0</v>
          </cell>
          <cell r="D59">
            <v>26</v>
          </cell>
          <cell r="E59">
            <v>1</v>
          </cell>
          <cell r="F59">
            <v>0</v>
          </cell>
          <cell r="G59">
            <v>0</v>
          </cell>
          <cell r="H59">
            <v>1</v>
          </cell>
          <cell r="I59">
            <v>102</v>
          </cell>
          <cell r="J59">
            <v>260</v>
          </cell>
        </row>
        <row r="60">
          <cell r="A60" t="str">
            <v>ZRINJEVAC</v>
          </cell>
          <cell r="B60">
            <v>16</v>
          </cell>
          <cell r="D60">
            <v>10</v>
          </cell>
          <cell r="E60">
            <v>1</v>
          </cell>
          <cell r="F60">
            <v>1</v>
          </cell>
          <cell r="G60">
            <v>0</v>
          </cell>
          <cell r="H60">
            <v>0</v>
          </cell>
          <cell r="I60">
            <v>263</v>
          </cell>
          <cell r="J60">
            <v>182</v>
          </cell>
        </row>
        <row r="61">
          <cell r="A61" t="str">
            <v>ISTRA POREČ</v>
          </cell>
          <cell r="B61">
            <v>13</v>
          </cell>
          <cell r="D61">
            <v>13</v>
          </cell>
          <cell r="E61">
            <v>1</v>
          </cell>
          <cell r="F61">
            <v>0</v>
          </cell>
          <cell r="G61">
            <v>1</v>
          </cell>
          <cell r="H61">
            <v>0</v>
          </cell>
          <cell r="I61">
            <v>279</v>
          </cell>
          <cell r="J61">
            <v>264</v>
          </cell>
        </row>
        <row r="62">
          <cell r="A62" t="str">
            <v>PULA</v>
          </cell>
          <cell r="B62">
            <v>17</v>
          </cell>
          <cell r="D62">
            <v>9</v>
          </cell>
          <cell r="E62">
            <v>1</v>
          </cell>
          <cell r="F62">
            <v>1</v>
          </cell>
          <cell r="G62">
            <v>0</v>
          </cell>
          <cell r="H62">
            <v>0</v>
          </cell>
          <cell r="I62">
            <v>244</v>
          </cell>
          <cell r="J62">
            <v>207</v>
          </cell>
        </row>
        <row r="63">
          <cell r="A63" t="str">
            <v>PULA</v>
          </cell>
          <cell r="B63">
            <v>19</v>
          </cell>
          <cell r="D63">
            <v>7</v>
          </cell>
          <cell r="E63">
            <v>1</v>
          </cell>
          <cell r="F63">
            <v>1</v>
          </cell>
          <cell r="G63">
            <v>0</v>
          </cell>
          <cell r="H63">
            <v>0</v>
          </cell>
          <cell r="I63">
            <v>242</v>
          </cell>
          <cell r="J63">
            <v>231</v>
          </cell>
        </row>
        <row r="64">
          <cell r="A64" t="str">
            <v>IMOTSKI</v>
          </cell>
          <cell r="B64">
            <v>10</v>
          </cell>
          <cell r="D64">
            <v>16</v>
          </cell>
          <cell r="E64">
            <v>1</v>
          </cell>
          <cell r="F64">
            <v>0</v>
          </cell>
          <cell r="G64">
            <v>0</v>
          </cell>
          <cell r="H64">
            <v>1</v>
          </cell>
          <cell r="I64">
            <v>185</v>
          </cell>
          <cell r="J64">
            <v>266</v>
          </cell>
        </row>
        <row r="65">
          <cell r="A65" t="str">
            <v>VARGON</v>
          </cell>
          <cell r="B65">
            <v>15</v>
          </cell>
          <cell r="D65">
            <v>11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I65">
            <v>271</v>
          </cell>
          <cell r="J65">
            <v>259</v>
          </cell>
        </row>
        <row r="66">
          <cell r="A66" t="str">
            <v>NADA</v>
          </cell>
          <cell r="B66">
            <v>26</v>
          </cell>
          <cell r="D66">
            <v>0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  <cell r="I66">
            <v>267</v>
          </cell>
          <cell r="J66">
            <v>123</v>
          </cell>
        </row>
        <row r="67">
          <cell r="A67" t="str">
            <v>TRIO PAZIN</v>
          </cell>
          <cell r="B67">
            <v>20</v>
          </cell>
          <cell r="D67">
            <v>6</v>
          </cell>
          <cell r="E67">
            <v>1</v>
          </cell>
          <cell r="F67">
            <v>1</v>
          </cell>
          <cell r="G67">
            <v>0</v>
          </cell>
          <cell r="H67">
            <v>0</v>
          </cell>
          <cell r="I67">
            <v>280</v>
          </cell>
          <cell r="J67">
            <v>181</v>
          </cell>
        </row>
        <row r="68">
          <cell r="A68" t="str">
            <v>MARINIĆI</v>
          </cell>
          <cell r="B68">
            <v>16</v>
          </cell>
          <cell r="D68">
            <v>10</v>
          </cell>
          <cell r="E68">
            <v>1</v>
          </cell>
          <cell r="F68">
            <v>1</v>
          </cell>
          <cell r="G68">
            <v>0</v>
          </cell>
          <cell r="H68">
            <v>0</v>
          </cell>
          <cell r="I68">
            <v>258</v>
          </cell>
          <cell r="J68">
            <v>244</v>
          </cell>
        </row>
        <row r="69">
          <cell r="A69" t="str">
            <v>PODHUM KVIG</v>
          </cell>
          <cell r="B69">
            <v>12</v>
          </cell>
          <cell r="D69">
            <v>14</v>
          </cell>
          <cell r="E69">
            <v>1</v>
          </cell>
          <cell r="F69">
            <v>0</v>
          </cell>
          <cell r="G69">
            <v>0</v>
          </cell>
          <cell r="H69">
            <v>1</v>
          </cell>
          <cell r="I69">
            <v>225</v>
          </cell>
          <cell r="J69">
            <v>189</v>
          </cell>
        </row>
        <row r="70">
          <cell r="A70" t="str">
            <v>BISTON M.R.</v>
          </cell>
          <cell r="B70">
            <v>2</v>
          </cell>
          <cell r="D70">
            <v>24</v>
          </cell>
          <cell r="E70">
            <v>1</v>
          </cell>
          <cell r="F70">
            <v>0</v>
          </cell>
          <cell r="G70">
            <v>0</v>
          </cell>
          <cell r="H70">
            <v>1</v>
          </cell>
          <cell r="I70">
            <v>95</v>
          </cell>
          <cell r="J70">
            <v>285</v>
          </cell>
        </row>
        <row r="71">
          <cell r="A71" t="str">
            <v>ZRINJEVAC</v>
          </cell>
          <cell r="B71">
            <v>22</v>
          </cell>
          <cell r="D71">
            <v>4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289</v>
          </cell>
          <cell r="J71">
            <v>164</v>
          </cell>
        </row>
        <row r="72">
          <cell r="A72" t="str">
            <v>ISTRA POREČ</v>
          </cell>
          <cell r="B72">
            <v>15</v>
          </cell>
          <cell r="D72">
            <v>11</v>
          </cell>
          <cell r="E72">
            <v>1</v>
          </cell>
          <cell r="F72">
            <v>1</v>
          </cell>
          <cell r="G72">
            <v>0</v>
          </cell>
          <cell r="H72">
            <v>0</v>
          </cell>
          <cell r="I72">
            <v>279</v>
          </cell>
          <cell r="J72">
            <v>242</v>
          </cell>
        </row>
        <row r="73">
          <cell r="A73" t="str">
            <v>ISTRA POREČ</v>
          </cell>
          <cell r="B73">
            <v>18</v>
          </cell>
          <cell r="D73">
            <v>8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PULA</v>
          </cell>
          <cell r="B74">
            <v>5</v>
          </cell>
          <cell r="D74">
            <v>21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</row>
        <row r="75">
          <cell r="A75" t="str">
            <v>IMOTSKI</v>
          </cell>
          <cell r="B75">
            <v>19</v>
          </cell>
          <cell r="D75">
            <v>7</v>
          </cell>
          <cell r="E75">
            <v>1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VARGON</v>
          </cell>
          <cell r="B76">
            <v>22</v>
          </cell>
          <cell r="D76">
            <v>4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NADA</v>
          </cell>
          <cell r="B77">
            <v>10</v>
          </cell>
          <cell r="D77">
            <v>16</v>
          </cell>
          <cell r="E77">
            <v>1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</row>
        <row r="78">
          <cell r="A78" t="str">
            <v>MARINIĆI</v>
          </cell>
          <cell r="B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TRIO PAZIN</v>
          </cell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PODHUM KVIG</v>
          </cell>
          <cell r="B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BISTON M.R.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ZRINJEVAC</v>
          </cell>
          <cell r="B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ZRINJEVAC</v>
          </cell>
          <cell r="B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ISTRA POREČ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PULA</v>
          </cell>
          <cell r="B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IMOTSKI</v>
          </cell>
          <cell r="B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VARGON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MARINIĆI</v>
          </cell>
          <cell r="B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NADA</v>
          </cell>
          <cell r="B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TRIO PAZIN</v>
          </cell>
          <cell r="B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PODHUM KVIG</v>
          </cell>
          <cell r="B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BISTON M.R.</v>
          </cell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MARINIĆI</v>
          </cell>
          <cell r="B93">
            <v>24</v>
          </cell>
          <cell r="D93">
            <v>2</v>
          </cell>
          <cell r="E93">
            <v>1</v>
          </cell>
          <cell r="F93">
            <v>1</v>
          </cell>
          <cell r="G93">
            <v>0</v>
          </cell>
          <cell r="H93">
            <v>0</v>
          </cell>
          <cell r="I93">
            <v>262</v>
          </cell>
          <cell r="J93">
            <v>141</v>
          </cell>
        </row>
        <row r="94">
          <cell r="A94" t="str">
            <v>ZRINJEVAC</v>
          </cell>
          <cell r="B94">
            <v>17</v>
          </cell>
          <cell r="D94">
            <v>9</v>
          </cell>
          <cell r="E94">
            <v>1</v>
          </cell>
          <cell r="F94">
            <v>1</v>
          </cell>
          <cell r="G94">
            <v>0</v>
          </cell>
          <cell r="H94">
            <v>0</v>
          </cell>
          <cell r="I94">
            <v>265</v>
          </cell>
          <cell r="J94">
            <v>201</v>
          </cell>
        </row>
        <row r="95">
          <cell r="A95" t="str">
            <v>ISTRA POREČ</v>
          </cell>
          <cell r="B95">
            <v>12</v>
          </cell>
          <cell r="D95">
            <v>14</v>
          </cell>
          <cell r="E95">
            <v>1</v>
          </cell>
          <cell r="F95">
            <v>0</v>
          </cell>
          <cell r="G95">
            <v>0</v>
          </cell>
          <cell r="H95">
            <v>1</v>
          </cell>
          <cell r="I95">
            <v>261</v>
          </cell>
          <cell r="J95">
            <v>252</v>
          </cell>
        </row>
        <row r="96">
          <cell r="A96" t="str">
            <v>PULA</v>
          </cell>
          <cell r="B96">
            <v>8</v>
          </cell>
          <cell r="D96">
            <v>18</v>
          </cell>
          <cell r="E96">
            <v>1</v>
          </cell>
          <cell r="F96">
            <v>0</v>
          </cell>
          <cell r="G96">
            <v>0</v>
          </cell>
          <cell r="H96">
            <v>1</v>
          </cell>
          <cell r="I96">
            <v>217</v>
          </cell>
          <cell r="J96">
            <v>233</v>
          </cell>
        </row>
        <row r="97">
          <cell r="A97" t="str">
            <v>IMOTSKI</v>
          </cell>
          <cell r="B97">
            <v>6</v>
          </cell>
          <cell r="D97">
            <v>20</v>
          </cell>
          <cell r="E97">
            <v>1</v>
          </cell>
          <cell r="F97">
            <v>0</v>
          </cell>
          <cell r="G97">
            <v>0</v>
          </cell>
          <cell r="H97">
            <v>1</v>
          </cell>
          <cell r="I97">
            <v>208</v>
          </cell>
          <cell r="J97">
            <v>295</v>
          </cell>
        </row>
        <row r="98">
          <cell r="A98" t="str">
            <v>IMOTSKI</v>
          </cell>
          <cell r="B98">
            <v>6</v>
          </cell>
          <cell r="D98">
            <v>20</v>
          </cell>
          <cell r="E98">
            <v>1</v>
          </cell>
          <cell r="F98">
            <v>0</v>
          </cell>
          <cell r="G98">
            <v>0</v>
          </cell>
          <cell r="H98">
            <v>1</v>
          </cell>
          <cell r="I98">
            <v>195</v>
          </cell>
          <cell r="J98">
            <v>250</v>
          </cell>
        </row>
        <row r="99">
          <cell r="A99" t="str">
            <v>VARGON</v>
          </cell>
          <cell r="B99">
            <v>19</v>
          </cell>
          <cell r="D99">
            <v>7</v>
          </cell>
          <cell r="E99">
            <v>1</v>
          </cell>
          <cell r="F99">
            <v>1</v>
          </cell>
          <cell r="G99">
            <v>0</v>
          </cell>
          <cell r="H99">
            <v>0</v>
          </cell>
          <cell r="I99">
            <v>273</v>
          </cell>
          <cell r="J99">
            <v>224</v>
          </cell>
        </row>
        <row r="100">
          <cell r="A100" t="str">
            <v>NADA</v>
          </cell>
          <cell r="B100">
            <v>6</v>
          </cell>
          <cell r="D100">
            <v>20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227</v>
          </cell>
          <cell r="J100">
            <v>294</v>
          </cell>
        </row>
        <row r="101">
          <cell r="A101" t="str">
            <v>TRIO PAZIN</v>
          </cell>
          <cell r="B101">
            <v>11</v>
          </cell>
          <cell r="D101">
            <v>15</v>
          </cell>
          <cell r="E101">
            <v>1</v>
          </cell>
          <cell r="F101">
            <v>0</v>
          </cell>
          <cell r="G101">
            <v>0</v>
          </cell>
          <cell r="H101">
            <v>1</v>
          </cell>
          <cell r="I101">
            <v>230</v>
          </cell>
          <cell r="J101">
            <v>260</v>
          </cell>
        </row>
        <row r="102">
          <cell r="A102" t="str">
            <v>PODHUM KVIG</v>
          </cell>
          <cell r="B102">
            <v>23</v>
          </cell>
          <cell r="D102">
            <v>3</v>
          </cell>
          <cell r="E102">
            <v>1</v>
          </cell>
          <cell r="F102">
            <v>1</v>
          </cell>
          <cell r="G102">
            <v>0</v>
          </cell>
          <cell r="H102">
            <v>0</v>
          </cell>
          <cell r="I102">
            <v>246</v>
          </cell>
          <cell r="J102">
            <v>135</v>
          </cell>
        </row>
        <row r="103">
          <cell r="A103" t="str">
            <v>MARINIĆI</v>
          </cell>
          <cell r="B103">
            <v>22</v>
          </cell>
          <cell r="D103">
            <v>4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270</v>
          </cell>
          <cell r="J103">
            <v>169</v>
          </cell>
        </row>
        <row r="104">
          <cell r="A104" t="str">
            <v>BISTON M.R.</v>
          </cell>
          <cell r="B104">
            <v>0</v>
          </cell>
          <cell r="D104">
            <v>26</v>
          </cell>
          <cell r="E104">
            <v>1</v>
          </cell>
          <cell r="F104">
            <v>0</v>
          </cell>
          <cell r="G104">
            <v>0</v>
          </cell>
          <cell r="H104">
            <v>1</v>
          </cell>
          <cell r="I104">
            <v>115</v>
          </cell>
          <cell r="J104">
            <v>286</v>
          </cell>
        </row>
        <row r="105">
          <cell r="A105" t="str">
            <v>ZRINJEVAC</v>
          </cell>
          <cell r="B105">
            <v>17</v>
          </cell>
          <cell r="D105">
            <v>9</v>
          </cell>
          <cell r="E105">
            <v>1</v>
          </cell>
          <cell r="F105">
            <v>1</v>
          </cell>
          <cell r="G105">
            <v>0</v>
          </cell>
          <cell r="H105">
            <v>0</v>
          </cell>
          <cell r="I105">
            <v>275</v>
          </cell>
          <cell r="J105">
            <v>228</v>
          </cell>
        </row>
        <row r="106">
          <cell r="A106" t="str">
            <v>ISTRA POREČ</v>
          </cell>
          <cell r="B106">
            <v>12</v>
          </cell>
          <cell r="D106">
            <v>14</v>
          </cell>
          <cell r="E106">
            <v>1</v>
          </cell>
          <cell r="F106">
            <v>0</v>
          </cell>
          <cell r="G106">
            <v>0</v>
          </cell>
          <cell r="H106">
            <v>1</v>
          </cell>
          <cell r="I106">
            <v>200</v>
          </cell>
          <cell r="J106">
            <v>259</v>
          </cell>
        </row>
        <row r="107">
          <cell r="A107" t="str">
            <v>PULA</v>
          </cell>
          <cell r="B107">
            <v>12</v>
          </cell>
          <cell r="D107">
            <v>14</v>
          </cell>
          <cell r="E107">
            <v>1</v>
          </cell>
          <cell r="F107">
            <v>0</v>
          </cell>
          <cell r="G107">
            <v>0</v>
          </cell>
          <cell r="H107">
            <v>1</v>
          </cell>
          <cell r="I107">
            <v>211</v>
          </cell>
          <cell r="J107">
            <v>229</v>
          </cell>
        </row>
        <row r="108">
          <cell r="A108" t="str">
            <v>PULA</v>
          </cell>
          <cell r="B108">
            <v>8</v>
          </cell>
          <cell r="D108">
            <v>18</v>
          </cell>
          <cell r="E108">
            <v>1</v>
          </cell>
          <cell r="F108">
            <v>0</v>
          </cell>
          <cell r="G108">
            <v>0</v>
          </cell>
          <cell r="H108">
            <v>1</v>
          </cell>
          <cell r="I108">
            <v>202</v>
          </cell>
          <cell r="J108">
            <v>258</v>
          </cell>
        </row>
        <row r="109">
          <cell r="A109" t="str">
            <v>IMOTSKI</v>
          </cell>
          <cell r="B109">
            <v>4</v>
          </cell>
          <cell r="D109">
            <v>22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189</v>
          </cell>
          <cell r="J109">
            <v>320</v>
          </cell>
        </row>
        <row r="110">
          <cell r="A110" t="str">
            <v>VARGON</v>
          </cell>
          <cell r="B110">
            <v>10</v>
          </cell>
          <cell r="D110">
            <v>16</v>
          </cell>
          <cell r="E110">
            <v>1</v>
          </cell>
          <cell r="F110">
            <v>0</v>
          </cell>
          <cell r="G110">
            <v>0</v>
          </cell>
          <cell r="H110">
            <v>1</v>
          </cell>
          <cell r="I110">
            <v>259</v>
          </cell>
          <cell r="J110">
            <v>285</v>
          </cell>
        </row>
        <row r="111">
          <cell r="A111" t="str">
            <v>NADA</v>
          </cell>
          <cell r="B111">
            <v>21</v>
          </cell>
          <cell r="D111">
            <v>5</v>
          </cell>
          <cell r="E111">
            <v>1</v>
          </cell>
          <cell r="F111">
            <v>1</v>
          </cell>
          <cell r="G111">
            <v>0</v>
          </cell>
          <cell r="H111">
            <v>0</v>
          </cell>
          <cell r="I111">
            <v>252</v>
          </cell>
          <cell r="J111">
            <v>152</v>
          </cell>
        </row>
        <row r="112">
          <cell r="A112" t="str">
            <v>TRIO PAZIN</v>
          </cell>
          <cell r="B112">
            <v>13</v>
          </cell>
          <cell r="D112">
            <v>13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230</v>
          </cell>
          <cell r="J112">
            <v>208</v>
          </cell>
        </row>
        <row r="113">
          <cell r="A113" t="str">
            <v>MARINIĆI</v>
          </cell>
          <cell r="B113">
            <v>11</v>
          </cell>
          <cell r="D113">
            <v>15</v>
          </cell>
          <cell r="E113">
            <v>1</v>
          </cell>
          <cell r="F113">
            <v>0</v>
          </cell>
          <cell r="G113">
            <v>0</v>
          </cell>
          <cell r="H113">
            <v>1</v>
          </cell>
          <cell r="I113">
            <v>232</v>
          </cell>
          <cell r="J113">
            <v>248</v>
          </cell>
        </row>
        <row r="114">
          <cell r="A114" t="str">
            <v>PODHUM KVIG</v>
          </cell>
          <cell r="B114">
            <v>4</v>
          </cell>
          <cell r="D114">
            <v>22</v>
          </cell>
          <cell r="E114">
            <v>1</v>
          </cell>
          <cell r="F114">
            <v>0</v>
          </cell>
          <cell r="G114">
            <v>0</v>
          </cell>
          <cell r="H114">
            <v>1</v>
          </cell>
          <cell r="I114">
            <v>193</v>
          </cell>
          <cell r="J114">
            <v>278</v>
          </cell>
        </row>
        <row r="115">
          <cell r="A115" t="str">
            <v>BISTON M.R.</v>
          </cell>
          <cell r="B115">
            <v>2</v>
          </cell>
          <cell r="D115">
            <v>24</v>
          </cell>
          <cell r="E115">
            <v>1</v>
          </cell>
          <cell r="F115">
            <v>0</v>
          </cell>
          <cell r="G115">
            <v>0</v>
          </cell>
          <cell r="H115">
            <v>1</v>
          </cell>
          <cell r="I115">
            <v>97</v>
          </cell>
          <cell r="J115">
            <v>274</v>
          </cell>
        </row>
        <row r="116">
          <cell r="A116" t="str">
            <v>ZRINJEVAC</v>
          </cell>
          <cell r="B116">
            <v>20</v>
          </cell>
          <cell r="D116">
            <v>6</v>
          </cell>
          <cell r="E116">
            <v>1</v>
          </cell>
          <cell r="F116">
            <v>1</v>
          </cell>
          <cell r="G116">
            <v>0</v>
          </cell>
          <cell r="H116">
            <v>0</v>
          </cell>
          <cell r="I116">
            <v>285</v>
          </cell>
          <cell r="J116">
            <v>189</v>
          </cell>
        </row>
        <row r="117">
          <cell r="A117" t="str">
            <v>ISTRA POREČ</v>
          </cell>
          <cell r="B117">
            <v>17</v>
          </cell>
          <cell r="D117">
            <v>9</v>
          </cell>
          <cell r="E117">
            <v>1</v>
          </cell>
          <cell r="F117">
            <v>1</v>
          </cell>
          <cell r="G117">
            <v>0</v>
          </cell>
          <cell r="H117">
            <v>0</v>
          </cell>
          <cell r="I117">
            <v>272</v>
          </cell>
          <cell r="J117">
            <v>223</v>
          </cell>
        </row>
        <row r="118">
          <cell r="A118" t="str">
            <v>ISTRA POREČ</v>
          </cell>
          <cell r="B118">
            <v>17</v>
          </cell>
          <cell r="D118">
            <v>9</v>
          </cell>
          <cell r="E118">
            <v>1</v>
          </cell>
          <cell r="F118">
            <v>1</v>
          </cell>
          <cell r="G118">
            <v>0</v>
          </cell>
          <cell r="H118">
            <v>0</v>
          </cell>
          <cell r="I118">
            <v>268</v>
          </cell>
          <cell r="J118">
            <v>265</v>
          </cell>
        </row>
        <row r="119">
          <cell r="A119" t="str">
            <v>PULA</v>
          </cell>
          <cell r="B119">
            <v>2</v>
          </cell>
          <cell r="D119">
            <v>24</v>
          </cell>
          <cell r="E119">
            <v>1</v>
          </cell>
          <cell r="F119">
            <v>0</v>
          </cell>
          <cell r="G119">
            <v>0</v>
          </cell>
          <cell r="H119">
            <v>1</v>
          </cell>
          <cell r="I119">
            <v>222</v>
          </cell>
          <cell r="J119">
            <v>293</v>
          </cell>
        </row>
        <row r="120">
          <cell r="A120" t="str">
            <v>IMOTSKI</v>
          </cell>
          <cell r="B120">
            <v>20</v>
          </cell>
          <cell r="D120">
            <v>6</v>
          </cell>
          <cell r="E120">
            <v>1</v>
          </cell>
          <cell r="F120">
            <v>1</v>
          </cell>
          <cell r="G120">
            <v>0</v>
          </cell>
          <cell r="H120">
            <v>0</v>
          </cell>
          <cell r="I120">
            <v>230</v>
          </cell>
          <cell r="J120">
            <v>143</v>
          </cell>
        </row>
        <row r="121">
          <cell r="A121" t="str">
            <v>VARGON</v>
          </cell>
          <cell r="B121">
            <v>17</v>
          </cell>
          <cell r="D121">
            <v>9</v>
          </cell>
          <cell r="E121">
            <v>1</v>
          </cell>
          <cell r="F121">
            <v>1</v>
          </cell>
          <cell r="G121">
            <v>0</v>
          </cell>
          <cell r="H121">
            <v>0</v>
          </cell>
          <cell r="I121">
            <v>257</v>
          </cell>
          <cell r="J121">
            <v>203</v>
          </cell>
        </row>
        <row r="122">
          <cell r="A122" t="str">
            <v>NADA</v>
          </cell>
          <cell r="B122">
            <v>10</v>
          </cell>
          <cell r="D122">
            <v>16</v>
          </cell>
          <cell r="E122">
            <v>1</v>
          </cell>
          <cell r="F122">
            <v>0</v>
          </cell>
          <cell r="G122">
            <v>0</v>
          </cell>
          <cell r="H122">
            <v>1</v>
          </cell>
          <cell r="I122">
            <v>212</v>
          </cell>
          <cell r="J122">
            <v>261</v>
          </cell>
        </row>
        <row r="123">
          <cell r="A123" t="str">
            <v>MARINIĆI</v>
          </cell>
          <cell r="B123">
            <v>15</v>
          </cell>
          <cell r="D123">
            <v>11</v>
          </cell>
          <cell r="E123">
            <v>1</v>
          </cell>
          <cell r="F123">
            <v>1</v>
          </cell>
          <cell r="G123">
            <v>0</v>
          </cell>
          <cell r="H123">
            <v>0</v>
          </cell>
          <cell r="I123">
            <v>259</v>
          </cell>
          <cell r="J123">
            <v>251</v>
          </cell>
        </row>
        <row r="124">
          <cell r="A124" t="str">
            <v>TRIO PAZIN</v>
          </cell>
          <cell r="B124">
            <v>9</v>
          </cell>
          <cell r="D124">
            <v>17</v>
          </cell>
          <cell r="E124">
            <v>1</v>
          </cell>
          <cell r="F124">
            <v>0</v>
          </cell>
          <cell r="G124">
            <v>0</v>
          </cell>
          <cell r="H124">
            <v>1</v>
          </cell>
          <cell r="I124">
            <v>242</v>
          </cell>
          <cell r="J124">
            <v>285</v>
          </cell>
        </row>
        <row r="125">
          <cell r="A125" t="str">
            <v>PODHUM KVIG</v>
          </cell>
          <cell r="B125">
            <v>14</v>
          </cell>
          <cell r="D125">
            <v>12</v>
          </cell>
          <cell r="E125">
            <v>1</v>
          </cell>
          <cell r="F125">
            <v>1</v>
          </cell>
          <cell r="G125">
            <v>0</v>
          </cell>
          <cell r="H125">
            <v>0</v>
          </cell>
          <cell r="I125">
            <v>211</v>
          </cell>
          <cell r="J125">
            <v>215</v>
          </cell>
        </row>
        <row r="126">
          <cell r="A126" t="str">
            <v>BISTON M.R.</v>
          </cell>
          <cell r="B126">
            <v>4</v>
          </cell>
          <cell r="D126">
            <v>22</v>
          </cell>
          <cell r="E126">
            <v>1</v>
          </cell>
          <cell r="F126">
            <v>0</v>
          </cell>
          <cell r="G126">
            <v>0</v>
          </cell>
          <cell r="H126">
            <v>1</v>
          </cell>
          <cell r="I126">
            <v>100</v>
          </cell>
          <cell r="J126">
            <v>251</v>
          </cell>
        </row>
        <row r="127">
          <cell r="A127" t="str">
            <v>ZRINJEVAC</v>
          </cell>
          <cell r="B127">
            <v>11</v>
          </cell>
          <cell r="D127">
            <v>15</v>
          </cell>
          <cell r="E127">
            <v>1</v>
          </cell>
          <cell r="F127">
            <v>0</v>
          </cell>
          <cell r="G127">
            <v>0</v>
          </cell>
          <cell r="H127">
            <v>1</v>
          </cell>
          <cell r="I127">
            <v>241</v>
          </cell>
          <cell r="J127">
            <v>254</v>
          </cell>
        </row>
        <row r="128">
          <cell r="A128" t="str">
            <v>ZRINJEVAC</v>
          </cell>
          <cell r="B128">
            <v>13</v>
          </cell>
          <cell r="D128">
            <v>13</v>
          </cell>
          <cell r="E128">
            <v>1</v>
          </cell>
          <cell r="F128">
            <v>0</v>
          </cell>
          <cell r="G128">
            <v>1</v>
          </cell>
          <cell r="H128">
            <v>0</v>
          </cell>
          <cell r="I128">
            <v>269</v>
          </cell>
          <cell r="J128">
            <v>250</v>
          </cell>
        </row>
        <row r="129">
          <cell r="A129" t="str">
            <v>ISTRA POREČ</v>
          </cell>
          <cell r="B129">
            <v>24</v>
          </cell>
          <cell r="D129">
            <v>2</v>
          </cell>
          <cell r="E129">
            <v>1</v>
          </cell>
          <cell r="F129">
            <v>1</v>
          </cell>
          <cell r="G129">
            <v>0</v>
          </cell>
          <cell r="H129">
            <v>0</v>
          </cell>
          <cell r="I129">
            <v>263</v>
          </cell>
          <cell r="J129">
            <v>125</v>
          </cell>
        </row>
        <row r="130">
          <cell r="A130" t="str">
            <v>PULA</v>
          </cell>
          <cell r="B130">
            <v>10</v>
          </cell>
          <cell r="D130">
            <v>16</v>
          </cell>
          <cell r="E130">
            <v>1</v>
          </cell>
          <cell r="F130">
            <v>0</v>
          </cell>
          <cell r="G130">
            <v>0</v>
          </cell>
          <cell r="H130">
            <v>1</v>
          </cell>
          <cell r="I130">
            <v>215</v>
          </cell>
          <cell r="J130">
            <v>216</v>
          </cell>
        </row>
        <row r="131">
          <cell r="A131" t="str">
            <v>IMOTSKI</v>
          </cell>
          <cell r="B131">
            <v>6</v>
          </cell>
          <cell r="D131">
            <v>20</v>
          </cell>
          <cell r="E131">
            <v>1</v>
          </cell>
          <cell r="F131">
            <v>0</v>
          </cell>
          <cell r="G131">
            <v>0</v>
          </cell>
          <cell r="H131">
            <v>1</v>
          </cell>
          <cell r="I131">
            <v>194</v>
          </cell>
          <cell r="J131">
            <v>304</v>
          </cell>
        </row>
        <row r="132">
          <cell r="A132" t="str">
            <v>VARGON</v>
          </cell>
          <cell r="B132">
            <v>16</v>
          </cell>
          <cell r="D132">
            <v>10</v>
          </cell>
          <cell r="E132">
            <v>1</v>
          </cell>
          <cell r="F132">
            <v>1</v>
          </cell>
          <cell r="G132">
            <v>0</v>
          </cell>
          <cell r="H132">
            <v>0</v>
          </cell>
          <cell r="I132">
            <v>269</v>
          </cell>
          <cell r="J132">
            <v>237</v>
          </cell>
        </row>
        <row r="133">
          <cell r="A133" t="str">
            <v>MARINIĆI</v>
          </cell>
          <cell r="B133">
            <v>11</v>
          </cell>
          <cell r="D133">
            <v>15</v>
          </cell>
          <cell r="E133">
            <v>1</v>
          </cell>
          <cell r="F133">
            <v>0</v>
          </cell>
          <cell r="G133">
            <v>0</v>
          </cell>
          <cell r="H133">
            <v>1</v>
          </cell>
          <cell r="I133">
            <v>228</v>
          </cell>
          <cell r="J133">
            <v>263</v>
          </cell>
        </row>
        <row r="134">
          <cell r="A134" t="str">
            <v>NADA</v>
          </cell>
          <cell r="B134">
            <v>16</v>
          </cell>
          <cell r="D134">
            <v>10</v>
          </cell>
          <cell r="E134">
            <v>1</v>
          </cell>
          <cell r="F134">
            <v>1</v>
          </cell>
          <cell r="G134">
            <v>0</v>
          </cell>
          <cell r="H134">
            <v>0</v>
          </cell>
          <cell r="I134">
            <v>240</v>
          </cell>
          <cell r="J134">
            <v>204</v>
          </cell>
        </row>
        <row r="135">
          <cell r="A135" t="str">
            <v>TRIO PAZIN</v>
          </cell>
          <cell r="B135">
            <v>20</v>
          </cell>
          <cell r="D135">
            <v>6</v>
          </cell>
          <cell r="E135">
            <v>1</v>
          </cell>
          <cell r="F135">
            <v>1</v>
          </cell>
          <cell r="G135">
            <v>0</v>
          </cell>
          <cell r="H135">
            <v>0</v>
          </cell>
          <cell r="I135">
            <v>252</v>
          </cell>
          <cell r="J135">
            <v>210</v>
          </cell>
        </row>
        <row r="136">
          <cell r="A136" t="str">
            <v>PODHUM KVIG</v>
          </cell>
          <cell r="B136">
            <v>8</v>
          </cell>
          <cell r="D136">
            <v>18</v>
          </cell>
          <cell r="E136">
            <v>1</v>
          </cell>
          <cell r="F136">
            <v>0</v>
          </cell>
          <cell r="G136">
            <v>0</v>
          </cell>
          <cell r="H136">
            <v>1</v>
          </cell>
          <cell r="I136">
            <v>194</v>
          </cell>
          <cell r="J136">
            <v>259</v>
          </cell>
        </row>
        <row r="137">
          <cell r="A137" t="str">
            <v>BISTON M.R.</v>
          </cell>
          <cell r="B137">
            <v>0</v>
          </cell>
          <cell r="D137">
            <v>26</v>
          </cell>
          <cell r="E137">
            <v>1</v>
          </cell>
          <cell r="F137">
            <v>0</v>
          </cell>
          <cell r="G137">
            <v>0</v>
          </cell>
          <cell r="H137">
            <v>1</v>
          </cell>
          <cell r="I137">
            <v>93</v>
          </cell>
          <cell r="J137">
            <v>322</v>
          </cell>
        </row>
        <row r="138">
          <cell r="A138" t="str">
            <v>BISTON M.R.</v>
          </cell>
          <cell r="B138">
            <v>0</v>
          </cell>
          <cell r="D138">
            <v>26</v>
          </cell>
          <cell r="E138">
            <v>1</v>
          </cell>
          <cell r="F138">
            <v>0</v>
          </cell>
          <cell r="G138">
            <v>0</v>
          </cell>
          <cell r="H138">
            <v>1</v>
          </cell>
          <cell r="I138">
            <v>71</v>
          </cell>
          <cell r="J138">
            <v>278</v>
          </cell>
        </row>
        <row r="139">
          <cell r="A139" t="str">
            <v>PODHUM KVIG</v>
          </cell>
          <cell r="B139">
            <v>6</v>
          </cell>
          <cell r="D139">
            <v>20</v>
          </cell>
          <cell r="E139">
            <v>1</v>
          </cell>
          <cell r="F139">
            <v>0</v>
          </cell>
          <cell r="G139">
            <v>0</v>
          </cell>
          <cell r="H139">
            <v>1</v>
          </cell>
          <cell r="I139">
            <v>216</v>
          </cell>
          <cell r="J139">
            <v>302</v>
          </cell>
        </row>
        <row r="140">
          <cell r="A140" t="str">
            <v>TRIO PAZIN</v>
          </cell>
          <cell r="B140">
            <v>12</v>
          </cell>
          <cell r="D140">
            <v>14</v>
          </cell>
          <cell r="E140">
            <v>1</v>
          </cell>
          <cell r="F140">
            <v>0</v>
          </cell>
          <cell r="G140">
            <v>0</v>
          </cell>
          <cell r="H140">
            <v>1</v>
          </cell>
          <cell r="I140">
            <v>263</v>
          </cell>
          <cell r="J140">
            <v>270</v>
          </cell>
        </row>
        <row r="141">
          <cell r="A141" t="str">
            <v>NADA</v>
          </cell>
          <cell r="B141">
            <v>10</v>
          </cell>
          <cell r="D141">
            <v>16</v>
          </cell>
          <cell r="E141">
            <v>1</v>
          </cell>
          <cell r="F141">
            <v>0</v>
          </cell>
          <cell r="G141">
            <v>0</v>
          </cell>
          <cell r="H141">
            <v>1</v>
          </cell>
          <cell r="I141">
            <v>200</v>
          </cell>
          <cell r="J141">
            <v>236</v>
          </cell>
        </row>
        <row r="142">
          <cell r="A142" t="str">
            <v>VARGON</v>
          </cell>
          <cell r="B142">
            <v>16</v>
          </cell>
          <cell r="D142">
            <v>10</v>
          </cell>
          <cell r="E142">
            <v>1</v>
          </cell>
          <cell r="F142">
            <v>1</v>
          </cell>
          <cell r="G142">
            <v>0</v>
          </cell>
          <cell r="H142">
            <v>0</v>
          </cell>
          <cell r="I142">
            <v>274</v>
          </cell>
          <cell r="J142">
            <v>211</v>
          </cell>
        </row>
        <row r="143">
          <cell r="A143" t="str">
            <v>MARINIĆI</v>
          </cell>
          <cell r="B143">
            <v>14</v>
          </cell>
          <cell r="D143">
            <v>12</v>
          </cell>
          <cell r="E143">
            <v>1</v>
          </cell>
          <cell r="F143">
            <v>1</v>
          </cell>
          <cell r="G143">
            <v>0</v>
          </cell>
          <cell r="H143">
            <v>0</v>
          </cell>
          <cell r="I143">
            <v>241</v>
          </cell>
          <cell r="J143">
            <v>191</v>
          </cell>
        </row>
        <row r="144">
          <cell r="A144" t="str">
            <v>PULA</v>
          </cell>
          <cell r="B144">
            <v>7</v>
          </cell>
          <cell r="D144">
            <v>19</v>
          </cell>
          <cell r="E144">
            <v>1</v>
          </cell>
          <cell r="F144">
            <v>0</v>
          </cell>
          <cell r="G144">
            <v>0</v>
          </cell>
          <cell r="H144">
            <v>1</v>
          </cell>
          <cell r="I144">
            <v>226</v>
          </cell>
          <cell r="J144">
            <v>290</v>
          </cell>
        </row>
        <row r="145">
          <cell r="A145" t="str">
            <v>ISTRA POREČ</v>
          </cell>
          <cell r="B145">
            <v>14</v>
          </cell>
          <cell r="D145">
            <v>12</v>
          </cell>
          <cell r="E145">
            <v>1</v>
          </cell>
          <cell r="F145">
            <v>1</v>
          </cell>
          <cell r="G145">
            <v>0</v>
          </cell>
          <cell r="H145">
            <v>0</v>
          </cell>
          <cell r="I145">
            <v>252</v>
          </cell>
          <cell r="J145">
            <v>225</v>
          </cell>
        </row>
        <row r="146">
          <cell r="A146" t="str">
            <v>ZRINJEVAC</v>
          </cell>
          <cell r="B146">
            <v>16</v>
          </cell>
          <cell r="D146">
            <v>10</v>
          </cell>
          <cell r="E146">
            <v>1</v>
          </cell>
          <cell r="F146">
            <v>1</v>
          </cell>
          <cell r="G146">
            <v>0</v>
          </cell>
          <cell r="H146">
            <v>0</v>
          </cell>
          <cell r="I146">
            <v>265</v>
          </cell>
          <cell r="J146">
            <v>234</v>
          </cell>
        </row>
        <row r="147">
          <cell r="A147" t="str">
            <v>BISTON M.R.</v>
          </cell>
          <cell r="B147">
            <v>2</v>
          </cell>
          <cell r="D147">
            <v>24</v>
          </cell>
          <cell r="E147">
            <v>1</v>
          </cell>
          <cell r="F147">
            <v>0</v>
          </cell>
          <cell r="G147">
            <v>0</v>
          </cell>
          <cell r="H147">
            <v>1</v>
          </cell>
          <cell r="I147">
            <v>59</v>
          </cell>
          <cell r="J147">
            <v>224</v>
          </cell>
        </row>
        <row r="148">
          <cell r="A148" t="str">
            <v>PODHUM KVIG</v>
          </cell>
          <cell r="B148">
            <v>4</v>
          </cell>
          <cell r="D148">
            <v>22</v>
          </cell>
          <cell r="E148">
            <v>1</v>
          </cell>
          <cell r="F148">
            <v>0</v>
          </cell>
          <cell r="G148">
            <v>0</v>
          </cell>
          <cell r="H148">
            <v>1</v>
          </cell>
          <cell r="I148">
            <v>200</v>
          </cell>
          <cell r="J148">
            <v>265</v>
          </cell>
        </row>
        <row r="149">
          <cell r="A149" t="str">
            <v>TRIO PAZIN</v>
          </cell>
          <cell r="B149">
            <v>26</v>
          </cell>
          <cell r="D149">
            <v>0</v>
          </cell>
          <cell r="E149">
            <v>1</v>
          </cell>
          <cell r="F149">
            <v>1</v>
          </cell>
          <cell r="G149">
            <v>0</v>
          </cell>
          <cell r="H149">
            <v>0</v>
          </cell>
          <cell r="I149">
            <v>260</v>
          </cell>
          <cell r="J149">
            <v>102</v>
          </cell>
        </row>
        <row r="150">
          <cell r="A150" t="str">
            <v>NADA</v>
          </cell>
          <cell r="B150">
            <v>10</v>
          </cell>
          <cell r="D150">
            <v>16</v>
          </cell>
          <cell r="E150">
            <v>1</v>
          </cell>
          <cell r="F150">
            <v>0</v>
          </cell>
          <cell r="G150">
            <v>0</v>
          </cell>
          <cell r="H150">
            <v>1</v>
          </cell>
          <cell r="I150">
            <v>182</v>
          </cell>
          <cell r="J150">
            <v>263</v>
          </cell>
        </row>
        <row r="151">
          <cell r="A151" t="str">
            <v>VARGON</v>
          </cell>
          <cell r="B151">
            <v>13</v>
          </cell>
          <cell r="D151">
            <v>13</v>
          </cell>
          <cell r="E151">
            <v>1</v>
          </cell>
          <cell r="F151">
            <v>0</v>
          </cell>
          <cell r="G151">
            <v>1</v>
          </cell>
          <cell r="H151">
            <v>0</v>
          </cell>
          <cell r="I151">
            <v>264</v>
          </cell>
          <cell r="J151">
            <v>279</v>
          </cell>
        </row>
        <row r="152">
          <cell r="A152" t="str">
            <v>IMOTSKI</v>
          </cell>
          <cell r="B152">
            <v>9</v>
          </cell>
          <cell r="D152">
            <v>17</v>
          </cell>
          <cell r="E152">
            <v>1</v>
          </cell>
          <cell r="F152">
            <v>0</v>
          </cell>
          <cell r="G152">
            <v>0</v>
          </cell>
          <cell r="H152">
            <v>1</v>
          </cell>
          <cell r="I152">
            <v>207</v>
          </cell>
          <cell r="J152">
            <v>244</v>
          </cell>
        </row>
        <row r="153">
          <cell r="A153" t="str">
            <v>MARINIĆI</v>
          </cell>
          <cell r="B153">
            <v>7</v>
          </cell>
          <cell r="D153">
            <v>19</v>
          </cell>
          <cell r="E153">
            <v>1</v>
          </cell>
          <cell r="F153">
            <v>0</v>
          </cell>
          <cell r="G153">
            <v>0</v>
          </cell>
          <cell r="H153">
            <v>1</v>
          </cell>
          <cell r="I153">
            <v>231</v>
          </cell>
          <cell r="J153">
            <v>242</v>
          </cell>
        </row>
        <row r="154">
          <cell r="A154" t="str">
            <v>ISTRA POREČ</v>
          </cell>
          <cell r="B154">
            <v>16</v>
          </cell>
          <cell r="D154">
            <v>10</v>
          </cell>
          <cell r="E154">
            <v>1</v>
          </cell>
          <cell r="F154">
            <v>1</v>
          </cell>
          <cell r="G154">
            <v>0</v>
          </cell>
          <cell r="H154">
            <v>0</v>
          </cell>
          <cell r="I154">
            <v>266</v>
          </cell>
          <cell r="J154">
            <v>185</v>
          </cell>
        </row>
        <row r="155">
          <cell r="A155" t="str">
            <v>ZRINJEVAC</v>
          </cell>
          <cell r="B155">
            <v>11</v>
          </cell>
          <cell r="D155">
            <v>15</v>
          </cell>
          <cell r="E155">
            <v>1</v>
          </cell>
          <cell r="F155">
            <v>0</v>
          </cell>
          <cell r="G155">
            <v>0</v>
          </cell>
          <cell r="H155">
            <v>1</v>
          </cell>
          <cell r="I155">
            <v>259</v>
          </cell>
          <cell r="J155">
            <v>271</v>
          </cell>
        </row>
        <row r="156">
          <cell r="A156" t="str">
            <v>BISTON M.R.</v>
          </cell>
          <cell r="B156">
            <v>0</v>
          </cell>
          <cell r="D156">
            <v>26</v>
          </cell>
          <cell r="E156">
            <v>1</v>
          </cell>
          <cell r="F156">
            <v>0</v>
          </cell>
          <cell r="G156">
            <v>0</v>
          </cell>
          <cell r="H156">
            <v>1</v>
          </cell>
          <cell r="I156">
            <v>123</v>
          </cell>
          <cell r="J156">
            <v>267</v>
          </cell>
        </row>
        <row r="157">
          <cell r="A157" t="str">
            <v>PODHUM KVIG</v>
          </cell>
          <cell r="B157">
            <v>6</v>
          </cell>
          <cell r="D157">
            <v>20</v>
          </cell>
          <cell r="E157">
            <v>1</v>
          </cell>
          <cell r="F157">
            <v>0</v>
          </cell>
          <cell r="G157">
            <v>0</v>
          </cell>
          <cell r="H157">
            <v>1</v>
          </cell>
          <cell r="I157">
            <v>181</v>
          </cell>
          <cell r="J157">
            <v>280</v>
          </cell>
        </row>
        <row r="158">
          <cell r="A158" t="str">
            <v>TRIO PAZIN</v>
          </cell>
          <cell r="B158">
            <v>10</v>
          </cell>
          <cell r="D158">
            <v>16</v>
          </cell>
          <cell r="E158">
            <v>1</v>
          </cell>
          <cell r="F158">
            <v>0</v>
          </cell>
          <cell r="G158">
            <v>0</v>
          </cell>
          <cell r="H158">
            <v>1</v>
          </cell>
          <cell r="I158">
            <v>244</v>
          </cell>
          <cell r="J158">
            <v>258</v>
          </cell>
        </row>
        <row r="159">
          <cell r="A159" t="str">
            <v>NADA</v>
          </cell>
          <cell r="B159">
            <v>14</v>
          </cell>
          <cell r="D159">
            <v>12</v>
          </cell>
          <cell r="E159">
            <v>1</v>
          </cell>
          <cell r="F159">
            <v>1</v>
          </cell>
          <cell r="G159">
            <v>0</v>
          </cell>
          <cell r="H159">
            <v>0</v>
          </cell>
          <cell r="I159">
            <v>189</v>
          </cell>
          <cell r="J159">
            <v>225</v>
          </cell>
        </row>
        <row r="160">
          <cell r="A160" t="str">
            <v>VARGON</v>
          </cell>
          <cell r="B160">
            <v>24</v>
          </cell>
          <cell r="D160">
            <v>2</v>
          </cell>
          <cell r="E160">
            <v>1</v>
          </cell>
          <cell r="F160">
            <v>1</v>
          </cell>
          <cell r="G160">
            <v>0</v>
          </cell>
          <cell r="H160">
            <v>0</v>
          </cell>
          <cell r="I160">
            <v>285</v>
          </cell>
          <cell r="J160">
            <v>95</v>
          </cell>
        </row>
        <row r="161">
          <cell r="A161" t="str">
            <v>IMOTSKI</v>
          </cell>
          <cell r="B161">
            <v>4</v>
          </cell>
          <cell r="D161">
            <v>22</v>
          </cell>
          <cell r="E161">
            <v>1</v>
          </cell>
          <cell r="F161">
            <v>0</v>
          </cell>
          <cell r="G161">
            <v>0</v>
          </cell>
          <cell r="H161">
            <v>1</v>
          </cell>
          <cell r="I161">
            <v>164</v>
          </cell>
          <cell r="J161">
            <v>289</v>
          </cell>
        </row>
        <row r="162">
          <cell r="A162" t="str">
            <v>PULA</v>
          </cell>
          <cell r="B162">
            <v>11</v>
          </cell>
          <cell r="D162">
            <v>15</v>
          </cell>
          <cell r="E162">
            <v>1</v>
          </cell>
          <cell r="F162">
            <v>0</v>
          </cell>
          <cell r="G162">
            <v>0</v>
          </cell>
          <cell r="H162">
            <v>1</v>
          </cell>
          <cell r="I162">
            <v>242</v>
          </cell>
          <cell r="J162">
            <v>279</v>
          </cell>
        </row>
        <row r="163">
          <cell r="A163" t="str">
            <v>MARINIĆI</v>
          </cell>
          <cell r="B163">
            <v>8</v>
          </cell>
          <cell r="D163">
            <v>18</v>
          </cell>
          <cell r="E163">
            <v>1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ZRINJEVAC</v>
          </cell>
          <cell r="B164">
            <v>21</v>
          </cell>
          <cell r="D164">
            <v>5</v>
          </cell>
          <cell r="E164">
            <v>1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BISTON M.R.</v>
          </cell>
          <cell r="B165">
            <v>7</v>
          </cell>
          <cell r="D165">
            <v>19</v>
          </cell>
          <cell r="E165">
            <v>1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PODHUM KVIG</v>
          </cell>
          <cell r="B166">
            <v>4</v>
          </cell>
          <cell r="D166">
            <v>22</v>
          </cell>
          <cell r="E166">
            <v>1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TRIO PAZIN</v>
          </cell>
          <cell r="B167">
            <v>16</v>
          </cell>
          <cell r="D167">
            <v>10</v>
          </cell>
          <cell r="E167">
            <v>1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 t="str">
            <v>NADA</v>
          </cell>
          <cell r="B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VARGON</v>
          </cell>
          <cell r="B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IMOTSKI</v>
          </cell>
          <cell r="B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PULA</v>
          </cell>
          <cell r="B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ISTRA POREČ</v>
          </cell>
          <cell r="B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MARINIĆI</v>
          </cell>
          <cell r="B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BISTON M.R.</v>
          </cell>
          <cell r="B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PODHUM KVIG</v>
          </cell>
          <cell r="B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TRIO PAZIN</v>
          </cell>
          <cell r="B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NADA</v>
          </cell>
          <cell r="B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VARGON</v>
          </cell>
          <cell r="B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IMOTSKI</v>
          </cell>
          <cell r="B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PULA</v>
          </cell>
          <cell r="B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ISTRA POREČ</v>
          </cell>
          <cell r="B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ZRINJEVAC</v>
          </cell>
          <cell r="B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tabSelected="1" zoomScale="110" zoomScaleNormal="110" zoomScalePageLayoutView="0" workbookViewId="0" topLeftCell="A34">
      <selection activeCell="G61" sqref="G61:J61"/>
    </sheetView>
  </sheetViews>
  <sheetFormatPr defaultColWidth="9.140625" defaultRowHeight="15"/>
  <cols>
    <col min="1" max="1" width="9.7109375" style="0" customWidth="1"/>
    <col min="2" max="2" width="7.140625" style="0" customWidth="1"/>
    <col min="4" max="4" width="10.7109375" style="0" customWidth="1"/>
    <col min="5" max="5" width="4.421875" style="0" customWidth="1"/>
    <col min="6" max="6" width="6.28125" style="0" customWidth="1"/>
    <col min="9" max="9" width="8.140625" style="0" customWidth="1"/>
    <col min="10" max="10" width="5.28125" style="0" customWidth="1"/>
    <col min="11" max="11" width="3.140625" style="0" customWidth="1"/>
    <col min="12" max="12" width="5.00390625" style="0" customWidth="1"/>
    <col min="13" max="13" width="4.00390625" style="0" customWidth="1"/>
    <col min="14" max="14" width="3.8515625" style="0" customWidth="1"/>
    <col min="15" max="15" width="4.7109375" style="0" customWidth="1"/>
    <col min="17" max="17" width="22.57421875" style="0" hidden="1" customWidth="1"/>
    <col min="18" max="18" width="21.00390625" style="0" hidden="1" customWidth="1"/>
    <col min="19" max="21" width="0" style="0" hidden="1" customWidth="1"/>
  </cols>
  <sheetData>
    <row r="1" spans="1:15" ht="24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5" ht="25.5" customHeight="1">
      <c r="A2" s="9" t="s">
        <v>1</v>
      </c>
      <c r="B2" s="191" t="s">
        <v>41</v>
      </c>
      <c r="C2" s="192"/>
      <c r="D2" s="192"/>
      <c r="E2" s="193" t="s">
        <v>19</v>
      </c>
      <c r="F2" s="193"/>
      <c r="G2" s="194"/>
      <c r="H2" s="10" t="s">
        <v>2</v>
      </c>
      <c r="I2" s="195" t="s">
        <v>40</v>
      </c>
      <c r="J2" s="196"/>
      <c r="K2" s="196"/>
      <c r="L2" s="196"/>
      <c r="M2" s="196"/>
      <c r="N2" s="196"/>
      <c r="O2" s="196"/>
    </row>
    <row r="3" spans="1:15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thickBot="1">
      <c r="A4" s="1"/>
      <c r="B4" s="1"/>
      <c r="C4" s="1"/>
      <c r="D4" s="8">
        <f>+M46</f>
        <v>18</v>
      </c>
      <c r="E4" s="197" t="s">
        <v>3</v>
      </c>
      <c r="F4" s="198"/>
      <c r="G4" s="199"/>
      <c r="H4" s="8">
        <f>+O46</f>
        <v>8</v>
      </c>
      <c r="I4" s="1"/>
      <c r="J4" s="1"/>
      <c r="K4" s="1"/>
      <c r="L4" s="1"/>
      <c r="M4" s="1"/>
      <c r="N4" s="1"/>
      <c r="O4" s="1"/>
    </row>
    <row r="5" spans="1:19" ht="12.75" customHeight="1" thickBot="1">
      <c r="A5" s="2"/>
      <c r="B5" s="2"/>
      <c r="C5" s="2"/>
      <c r="D5" s="11" t="s">
        <v>4</v>
      </c>
      <c r="E5" s="12"/>
      <c r="F5" s="12"/>
      <c r="G5" s="12"/>
      <c r="H5" s="11" t="s">
        <v>4</v>
      </c>
      <c r="I5" s="2"/>
      <c r="J5" s="2"/>
      <c r="K5" s="2"/>
      <c r="L5" s="2"/>
      <c r="M5" s="1"/>
      <c r="N5" s="1"/>
      <c r="O5" s="1"/>
      <c r="S5" s="41"/>
    </row>
    <row r="6" spans="1:20" ht="15.75" thickBot="1">
      <c r="A6" s="13" t="s">
        <v>26</v>
      </c>
      <c r="B6" s="3"/>
      <c r="C6" s="3"/>
      <c r="D6" s="3"/>
      <c r="E6" s="14"/>
      <c r="F6" s="200" t="s">
        <v>42</v>
      </c>
      <c r="G6" s="200"/>
      <c r="H6" s="200"/>
      <c r="I6" s="200"/>
      <c r="J6" s="200"/>
      <c r="K6" s="200"/>
      <c r="L6" s="200"/>
      <c r="M6" s="201" t="s">
        <v>43</v>
      </c>
      <c r="N6" s="202"/>
      <c r="O6" s="203"/>
      <c r="S6" s="41"/>
      <c r="T6" s="41"/>
    </row>
    <row r="7" spans="1:2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41"/>
    </row>
    <row r="8" spans="1:20" ht="19.5" thickBot="1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S8" s="41"/>
      <c r="T8" s="41"/>
    </row>
    <row r="9" spans="1:20" ht="13.5" customHeight="1" thickBot="1">
      <c r="A9" s="55" t="s">
        <v>6</v>
      </c>
      <c r="B9" s="181" t="s">
        <v>32</v>
      </c>
      <c r="C9" s="125"/>
      <c r="D9" s="125"/>
      <c r="E9" s="125"/>
      <c r="F9" s="125"/>
      <c r="G9" s="125"/>
      <c r="H9" s="125"/>
      <c r="I9" s="125"/>
      <c r="J9" s="185" t="s">
        <v>7</v>
      </c>
      <c r="K9" s="186"/>
      <c r="L9" s="187"/>
      <c r="M9" s="185" t="s">
        <v>8</v>
      </c>
      <c r="N9" s="186"/>
      <c r="O9" s="187"/>
      <c r="S9" s="41"/>
      <c r="T9" s="41"/>
    </row>
    <row r="10" spans="1:20" ht="13.5" customHeight="1" thickBot="1">
      <c r="A10" s="15">
        <v>1</v>
      </c>
      <c r="B10" s="45" t="s">
        <v>9</v>
      </c>
      <c r="C10" s="138" t="s">
        <v>155</v>
      </c>
      <c r="D10" s="138"/>
      <c r="E10" s="139"/>
      <c r="F10" s="45" t="s">
        <v>9</v>
      </c>
      <c r="G10" s="138" t="s">
        <v>156</v>
      </c>
      <c r="H10" s="138"/>
      <c r="I10" s="138"/>
      <c r="J10" s="34">
        <v>7</v>
      </c>
      <c r="K10" s="37" t="s">
        <v>3</v>
      </c>
      <c r="L10" s="36">
        <v>6</v>
      </c>
      <c r="M10" s="34">
        <f>IF(J10&gt;L10,2,IF(J10=L10,1,0))</f>
        <v>2</v>
      </c>
      <c r="N10" s="37" t="s">
        <v>3</v>
      </c>
      <c r="O10" s="36">
        <f>IF(M10=1,1,IF(M10=2,0,2))</f>
        <v>0</v>
      </c>
      <c r="Q10" t="str">
        <f aca="true" t="shared" si="0" ref="Q10:Q45">C10</f>
        <v>ELVIS SMOLICA</v>
      </c>
      <c r="R10" t="str">
        <f aca="true" t="shared" si="1" ref="R10:R45">G10</f>
        <v>DINKO BEAKOVIĆ</v>
      </c>
      <c r="S10" s="41"/>
      <c r="T10" s="41"/>
    </row>
    <row r="11" spans="1:20" ht="13.5" customHeight="1" thickBot="1">
      <c r="A11" s="48"/>
      <c r="B11" s="181" t="s">
        <v>33</v>
      </c>
      <c r="C11" s="123"/>
      <c r="D11" s="123"/>
      <c r="E11" s="123"/>
      <c r="F11" s="125"/>
      <c r="G11" s="123"/>
      <c r="H11" s="123"/>
      <c r="I11" s="123"/>
      <c r="J11" s="48"/>
      <c r="K11" s="49"/>
      <c r="L11" s="48"/>
      <c r="M11" s="48"/>
      <c r="N11" s="49"/>
      <c r="O11" s="48"/>
      <c r="Q11">
        <f t="shared" si="0"/>
        <v>0</v>
      </c>
      <c r="R11">
        <f t="shared" si="1"/>
        <v>0</v>
      </c>
      <c r="T11" s="41"/>
    </row>
    <row r="12" spans="1:20" ht="13.5" customHeight="1">
      <c r="A12" s="149">
        <v>2</v>
      </c>
      <c r="B12" s="56" t="s">
        <v>9</v>
      </c>
      <c r="C12" s="137" t="s">
        <v>157</v>
      </c>
      <c r="D12" s="138"/>
      <c r="E12" s="139"/>
      <c r="F12" s="56" t="s">
        <v>9</v>
      </c>
      <c r="G12" s="137" t="s">
        <v>171</v>
      </c>
      <c r="H12" s="138"/>
      <c r="I12" s="138"/>
      <c r="J12" s="156">
        <v>10</v>
      </c>
      <c r="K12" s="153" t="s">
        <v>3</v>
      </c>
      <c r="L12" s="120">
        <v>5</v>
      </c>
      <c r="M12" s="156">
        <f>IF(J12&gt;L12,2,IF(J12=L12,1,0))</f>
        <v>2</v>
      </c>
      <c r="N12" s="153" t="s">
        <v>3</v>
      </c>
      <c r="O12" s="120">
        <f>IF(M12=1,1,IF(M12=2,0,2))</f>
        <v>0</v>
      </c>
      <c r="Q12" t="str">
        <f t="shared" si="0"/>
        <v>NENAD TADIĆ</v>
      </c>
      <c r="R12" t="str">
        <f t="shared" si="1"/>
        <v>SINIŠA JURETIĆ</v>
      </c>
      <c r="T12" s="41"/>
    </row>
    <row r="13" spans="1:20" ht="13.5" customHeight="1">
      <c r="A13" s="150"/>
      <c r="B13" s="57" t="s">
        <v>10</v>
      </c>
      <c r="C13" s="137" t="s">
        <v>158</v>
      </c>
      <c r="D13" s="138"/>
      <c r="E13" s="139"/>
      <c r="F13" s="57" t="s">
        <v>10</v>
      </c>
      <c r="G13" s="137" t="s">
        <v>159</v>
      </c>
      <c r="H13" s="138"/>
      <c r="I13" s="152"/>
      <c r="J13" s="157"/>
      <c r="K13" s="154"/>
      <c r="L13" s="140"/>
      <c r="M13" s="157">
        <f>IF(J13&gt;L13,2,IF(J13=L13,1,0))</f>
        <v>1</v>
      </c>
      <c r="N13" s="154"/>
      <c r="O13" s="140">
        <f>IF(M13=1,1,IF(M13=2,0,2))</f>
        <v>1</v>
      </c>
      <c r="Q13" t="str">
        <f t="shared" si="0"/>
        <v>IGOR VRETENAR</v>
      </c>
      <c r="R13" t="str">
        <f t="shared" si="1"/>
        <v>DAVOR JELOVICA</v>
      </c>
      <c r="T13" s="41"/>
    </row>
    <row r="14" spans="1:20" ht="13.5" customHeight="1" thickBot="1">
      <c r="A14" s="151"/>
      <c r="B14" s="58" t="s">
        <v>11</v>
      </c>
      <c r="C14" s="137"/>
      <c r="D14" s="138"/>
      <c r="E14" s="139"/>
      <c r="F14" s="58" t="s">
        <v>11</v>
      </c>
      <c r="G14" s="122"/>
      <c r="H14" s="136"/>
      <c r="I14" s="136"/>
      <c r="J14" s="158"/>
      <c r="K14" s="155"/>
      <c r="L14" s="141"/>
      <c r="M14" s="158">
        <f>IF(J14&gt;L14,2,IF(J14=L14,1,0))</f>
        <v>1</v>
      </c>
      <c r="N14" s="155"/>
      <c r="O14" s="141">
        <f>IF(M14=1,1,IF(M14=2,0,2))</f>
        <v>1</v>
      </c>
      <c r="Q14">
        <f t="shared" si="0"/>
        <v>0</v>
      </c>
      <c r="R14">
        <f t="shared" si="1"/>
        <v>0</v>
      </c>
      <c r="S14" s="41"/>
      <c r="T14" s="41"/>
    </row>
    <row r="15" spans="1:20" ht="13.5" customHeight="1" thickBot="1">
      <c r="A15" s="48"/>
      <c r="B15" s="181" t="s">
        <v>31</v>
      </c>
      <c r="C15" s="123"/>
      <c r="D15" s="123"/>
      <c r="E15" s="123"/>
      <c r="F15" s="125"/>
      <c r="G15" s="123"/>
      <c r="H15" s="123"/>
      <c r="I15" s="123"/>
      <c r="J15" s="48"/>
      <c r="K15" s="49"/>
      <c r="L15" s="48"/>
      <c r="M15" s="48"/>
      <c r="N15" s="49"/>
      <c r="O15" s="48"/>
      <c r="Q15">
        <f t="shared" si="0"/>
        <v>0</v>
      </c>
      <c r="R15">
        <f t="shared" si="1"/>
        <v>0</v>
      </c>
      <c r="S15" s="41"/>
      <c r="T15" s="41"/>
    </row>
    <row r="16" spans="1:20" ht="13.5" customHeight="1">
      <c r="A16" s="149"/>
      <c r="B16" s="56" t="s">
        <v>9</v>
      </c>
      <c r="C16" s="137" t="s">
        <v>160</v>
      </c>
      <c r="D16" s="138"/>
      <c r="E16" s="139"/>
      <c r="F16" s="56" t="s">
        <v>9</v>
      </c>
      <c r="G16" s="137" t="s">
        <v>163</v>
      </c>
      <c r="H16" s="138"/>
      <c r="I16" s="138"/>
      <c r="J16" s="156">
        <v>8</v>
      </c>
      <c r="K16" s="153" t="s">
        <v>3</v>
      </c>
      <c r="L16" s="120">
        <v>12</v>
      </c>
      <c r="M16" s="156">
        <f>IF(J16&gt;L16,2,IF(J16=L16,1,0))</f>
        <v>0</v>
      </c>
      <c r="N16" s="153" t="s">
        <v>3</v>
      </c>
      <c r="O16" s="120">
        <f>IF(M16=1,1,IF(M16=2,0,2))</f>
        <v>2</v>
      </c>
      <c r="Q16" t="str">
        <f t="shared" si="0"/>
        <v>ELVIS BARBARO</v>
      </c>
      <c r="R16" t="str">
        <f t="shared" si="1"/>
        <v>PAOLO FLEGO</v>
      </c>
      <c r="S16" s="41"/>
      <c r="T16" s="41"/>
    </row>
    <row r="17" spans="1:20" ht="13.5" customHeight="1">
      <c r="A17" s="150"/>
      <c r="B17" s="57" t="s">
        <v>10</v>
      </c>
      <c r="C17" s="137" t="s">
        <v>161</v>
      </c>
      <c r="D17" s="138"/>
      <c r="E17" s="139"/>
      <c r="F17" s="57" t="s">
        <v>10</v>
      </c>
      <c r="G17" s="137" t="s">
        <v>164</v>
      </c>
      <c r="H17" s="138"/>
      <c r="I17" s="152"/>
      <c r="J17" s="157"/>
      <c r="K17" s="154"/>
      <c r="L17" s="140"/>
      <c r="M17" s="157">
        <f>IF(J17&gt;L17,2,IF(J17=L17,1,0))</f>
        <v>1</v>
      </c>
      <c r="N17" s="154"/>
      <c r="O17" s="140">
        <f>IF(M17=1,1,IF(M17=2,0,2))</f>
        <v>1</v>
      </c>
      <c r="Q17" t="str">
        <f t="shared" si="0"/>
        <v>IVAN LUKŠIĆ</v>
      </c>
      <c r="R17" t="str">
        <f t="shared" si="1"/>
        <v>MARK RUMAC</v>
      </c>
      <c r="T17" s="41"/>
    </row>
    <row r="18" spans="1:20" ht="13.5" customHeight="1">
      <c r="A18" s="150"/>
      <c r="B18" s="57" t="s">
        <v>12</v>
      </c>
      <c r="C18" s="137" t="s">
        <v>162</v>
      </c>
      <c r="D18" s="138"/>
      <c r="E18" s="139"/>
      <c r="F18" s="57" t="s">
        <v>12</v>
      </c>
      <c r="G18" s="137" t="s">
        <v>165</v>
      </c>
      <c r="H18" s="138"/>
      <c r="I18" s="152"/>
      <c r="J18" s="157"/>
      <c r="K18" s="154"/>
      <c r="L18" s="140"/>
      <c r="M18" s="157">
        <f>IF(J18&gt;L18,2,IF(J18=L18,1,0))</f>
        <v>1</v>
      </c>
      <c r="N18" s="154"/>
      <c r="O18" s="140">
        <f>IF(M18=1,1,IF(M18=2,0,2))</f>
        <v>1</v>
      </c>
      <c r="Q18" t="str">
        <f t="shared" si="0"/>
        <v>NIKOLA HRELJA</v>
      </c>
      <c r="R18" t="str">
        <f t="shared" si="1"/>
        <v>GREGOR OPREŠNIK</v>
      </c>
      <c r="T18" s="41"/>
    </row>
    <row r="19" spans="1:20" ht="13.5" customHeight="1" thickBot="1">
      <c r="A19" s="151"/>
      <c r="B19" s="58" t="s">
        <v>11</v>
      </c>
      <c r="C19" s="179"/>
      <c r="D19" s="179"/>
      <c r="E19" s="179"/>
      <c r="F19" s="58" t="s">
        <v>11</v>
      </c>
      <c r="G19" s="179"/>
      <c r="H19" s="179"/>
      <c r="I19" s="180"/>
      <c r="J19" s="158"/>
      <c r="K19" s="155"/>
      <c r="L19" s="141"/>
      <c r="M19" s="158">
        <f>IF(J19&gt;L19,2,IF(J19=L19,1,0))</f>
        <v>1</v>
      </c>
      <c r="N19" s="155"/>
      <c r="O19" s="141">
        <f>IF(M19=1,1,IF(M19=2,0,2))</f>
        <v>1</v>
      </c>
      <c r="Q19">
        <f t="shared" si="0"/>
        <v>0</v>
      </c>
      <c r="R19">
        <f t="shared" si="1"/>
        <v>0</v>
      </c>
      <c r="T19" s="41"/>
    </row>
    <row r="20" spans="1:20" ht="13.5" customHeight="1" thickBot="1">
      <c r="A20" s="60"/>
      <c r="B20" s="178" t="s">
        <v>13</v>
      </c>
      <c r="C20" s="178"/>
      <c r="D20" s="178"/>
      <c r="E20" s="178"/>
      <c r="F20" s="178"/>
      <c r="G20" s="178"/>
      <c r="H20" s="178"/>
      <c r="I20" s="178"/>
      <c r="J20" s="48"/>
      <c r="K20" s="49"/>
      <c r="L20" s="48"/>
      <c r="M20" s="48"/>
      <c r="N20" s="49"/>
      <c r="O20" s="48"/>
      <c r="Q20">
        <f t="shared" si="0"/>
        <v>0</v>
      </c>
      <c r="R20">
        <f t="shared" si="1"/>
        <v>0</v>
      </c>
      <c r="S20" s="41"/>
      <c r="T20" s="41"/>
    </row>
    <row r="21" spans="1:20" ht="13.5" customHeight="1" thickBot="1">
      <c r="A21" s="15">
        <v>3</v>
      </c>
      <c r="B21" s="61" t="s">
        <v>9</v>
      </c>
      <c r="C21" s="137" t="s">
        <v>166</v>
      </c>
      <c r="D21" s="138"/>
      <c r="E21" s="139"/>
      <c r="F21" s="61" t="s">
        <v>9</v>
      </c>
      <c r="G21" s="137" t="s">
        <v>167</v>
      </c>
      <c r="H21" s="138"/>
      <c r="I21" s="152"/>
      <c r="J21" s="34">
        <v>26</v>
      </c>
      <c r="K21" s="37" t="s">
        <v>3</v>
      </c>
      <c r="L21" s="66">
        <v>23</v>
      </c>
      <c r="M21" s="34">
        <f>IF(J21&gt;L21,2,IF(J21=L21,1,0))</f>
        <v>2</v>
      </c>
      <c r="N21" s="37" t="s">
        <v>3</v>
      </c>
      <c r="O21" s="36">
        <f>IF(M21=1,1,IF(M21=2,0,2))</f>
        <v>0</v>
      </c>
      <c r="Q21" t="str">
        <f t="shared" si="0"/>
        <v>DARIJAN ŽIVOLIĆ</v>
      </c>
      <c r="R21" t="str">
        <f t="shared" si="1"/>
        <v>IVAN BARIŠIĆ</v>
      </c>
      <c r="S21" s="41"/>
      <c r="T21" s="41"/>
    </row>
    <row r="22" spans="1:20" ht="13.5" customHeight="1" thickBot="1">
      <c r="A22" s="18" t="s">
        <v>20</v>
      </c>
      <c r="B22" s="136" t="s">
        <v>14</v>
      </c>
      <c r="C22" s="136"/>
      <c r="D22" s="136"/>
      <c r="E22" s="136"/>
      <c r="F22" s="136"/>
      <c r="G22" s="136"/>
      <c r="H22" s="136"/>
      <c r="I22" s="136"/>
      <c r="J22" s="19"/>
      <c r="K22" s="20"/>
      <c r="L22" s="19"/>
      <c r="M22" s="19"/>
      <c r="N22" s="21"/>
      <c r="O22" s="22"/>
      <c r="Q22">
        <f t="shared" si="0"/>
        <v>0</v>
      </c>
      <c r="R22">
        <f t="shared" si="1"/>
        <v>0</v>
      </c>
      <c r="S22" s="41"/>
      <c r="T22" s="41"/>
    </row>
    <row r="23" spans="1:20" ht="13.5" customHeight="1">
      <c r="A23" s="166" t="s">
        <v>67</v>
      </c>
      <c r="B23" s="163" t="s">
        <v>9</v>
      </c>
      <c r="C23" s="168" t="s">
        <v>169</v>
      </c>
      <c r="D23" s="168"/>
      <c r="E23" s="169"/>
      <c r="F23" s="163" t="s">
        <v>9</v>
      </c>
      <c r="G23" s="172" t="s">
        <v>170</v>
      </c>
      <c r="H23" s="172"/>
      <c r="I23" s="173"/>
      <c r="J23" s="23">
        <v>42</v>
      </c>
      <c r="K23" s="153" t="s">
        <v>3</v>
      </c>
      <c r="L23" s="24">
        <v>32</v>
      </c>
      <c r="M23" s="156">
        <f>IF(J23&gt;L23,2,IF(J23=L23,1,0))</f>
        <v>2</v>
      </c>
      <c r="N23" s="153" t="s">
        <v>3</v>
      </c>
      <c r="O23" s="120">
        <f>IF(M23=1,1,IF(M23=2,0,2))</f>
        <v>0</v>
      </c>
      <c r="Q23" t="str">
        <f t="shared" si="0"/>
        <v>JOŠKO MARDEŠIĆ</v>
      </c>
      <c r="R23" t="str">
        <f t="shared" si="1"/>
        <v>MARKO MATIJAŠIĆ</v>
      </c>
      <c r="S23" s="41"/>
      <c r="T23" s="41"/>
    </row>
    <row r="24" spans="1:20" ht="13.5" customHeight="1" thickBot="1">
      <c r="A24" s="167"/>
      <c r="B24" s="163"/>
      <c r="C24" s="170"/>
      <c r="D24" s="170"/>
      <c r="E24" s="171"/>
      <c r="F24" s="163"/>
      <c r="G24" s="174"/>
      <c r="H24" s="174"/>
      <c r="I24" s="175"/>
      <c r="J24" s="16">
        <v>47</v>
      </c>
      <c r="K24" s="155"/>
      <c r="L24" s="17">
        <v>45</v>
      </c>
      <c r="M24" s="158">
        <f>IF(J24&gt;L24,2,IF(J24=L24,1,0))</f>
        <v>2</v>
      </c>
      <c r="N24" s="155"/>
      <c r="O24" s="141">
        <f>IF(M24=1,1,IF(M24=2,0,2))</f>
        <v>0</v>
      </c>
      <c r="Q24">
        <f t="shared" si="0"/>
        <v>0</v>
      </c>
      <c r="R24">
        <f t="shared" si="1"/>
        <v>0</v>
      </c>
      <c r="S24" s="41"/>
      <c r="T24" s="41"/>
    </row>
    <row r="25" spans="1:20" ht="13.5" customHeight="1">
      <c r="A25" s="166" t="s">
        <v>168</v>
      </c>
      <c r="B25" s="163" t="s">
        <v>10</v>
      </c>
      <c r="C25" s="168" t="s">
        <v>166</v>
      </c>
      <c r="D25" s="168"/>
      <c r="E25" s="169"/>
      <c r="F25" s="163" t="s">
        <v>10</v>
      </c>
      <c r="G25" s="172" t="s">
        <v>165</v>
      </c>
      <c r="H25" s="172"/>
      <c r="I25" s="173"/>
      <c r="J25" s="50">
        <v>46</v>
      </c>
      <c r="K25" s="154" t="s">
        <v>3</v>
      </c>
      <c r="L25" s="51">
        <v>36</v>
      </c>
      <c r="M25" s="157">
        <f>IF(J25&gt;L25,2,IF(J25=L25,1,0))</f>
        <v>2</v>
      </c>
      <c r="N25" s="154"/>
      <c r="O25" s="176">
        <f>IF(M25=1,1,IF(M25=2,0,2))</f>
        <v>0</v>
      </c>
      <c r="Q25" t="str">
        <f t="shared" si="0"/>
        <v>DARIJAN ŽIVOLIĆ</v>
      </c>
      <c r="R25" t="str">
        <f t="shared" si="1"/>
        <v>GREGOR OPREŠNIK</v>
      </c>
      <c r="S25" s="41"/>
      <c r="T25" s="41"/>
    </row>
    <row r="26" spans="1:20" ht="13.5" customHeight="1" thickBot="1">
      <c r="A26" s="167"/>
      <c r="B26" s="163"/>
      <c r="C26" s="170"/>
      <c r="D26" s="170"/>
      <c r="E26" s="171"/>
      <c r="F26" s="163"/>
      <c r="G26" s="174"/>
      <c r="H26" s="174"/>
      <c r="I26" s="175"/>
      <c r="J26" s="16">
        <v>51</v>
      </c>
      <c r="K26" s="155"/>
      <c r="L26" s="17">
        <v>45</v>
      </c>
      <c r="M26" s="158">
        <f>IF(J26&gt;L26,2,IF(J26=L26,1,0))</f>
        <v>2</v>
      </c>
      <c r="N26" s="155"/>
      <c r="O26" s="177">
        <f>IF(M26=1,1,IF(M26=2,0,2))</f>
        <v>0</v>
      </c>
      <c r="Q26">
        <f t="shared" si="0"/>
        <v>0</v>
      </c>
      <c r="R26">
        <f t="shared" si="1"/>
        <v>0</v>
      </c>
      <c r="S26" s="41"/>
      <c r="T26" s="41"/>
    </row>
    <row r="27" spans="1:20" ht="13.5" customHeight="1" thickBot="1">
      <c r="A27" s="19" t="s">
        <v>21</v>
      </c>
      <c r="B27" s="136" t="s">
        <v>15</v>
      </c>
      <c r="C27" s="136"/>
      <c r="D27" s="136"/>
      <c r="E27" s="136"/>
      <c r="F27" s="136"/>
      <c r="G27" s="136"/>
      <c r="H27" s="136"/>
      <c r="I27" s="136"/>
      <c r="J27" s="19"/>
      <c r="K27" s="20"/>
      <c r="L27" s="19"/>
      <c r="M27" s="19"/>
      <c r="N27" s="21"/>
      <c r="O27" s="19"/>
      <c r="Q27">
        <f t="shared" si="0"/>
        <v>0</v>
      </c>
      <c r="R27">
        <f t="shared" si="1"/>
        <v>0</v>
      </c>
      <c r="S27" s="41"/>
      <c r="T27" s="41"/>
    </row>
    <row r="28" spans="1:20" ht="13.5" customHeight="1">
      <c r="A28" s="28">
        <v>2</v>
      </c>
      <c r="B28" s="47" t="s">
        <v>9</v>
      </c>
      <c r="C28" s="138" t="s">
        <v>157</v>
      </c>
      <c r="D28" s="138"/>
      <c r="E28" s="139"/>
      <c r="F28" s="47" t="s">
        <v>9</v>
      </c>
      <c r="G28" s="138" t="s">
        <v>156</v>
      </c>
      <c r="H28" s="138"/>
      <c r="I28" s="138"/>
      <c r="J28" s="29">
        <v>10</v>
      </c>
      <c r="K28" s="30" t="s">
        <v>3</v>
      </c>
      <c r="L28" s="31">
        <v>21</v>
      </c>
      <c r="M28" s="29">
        <f>IF(J28&gt;L28,2,IF(J28=L28,1,0))</f>
        <v>0</v>
      </c>
      <c r="N28" s="30" t="s">
        <v>3</v>
      </c>
      <c r="O28" s="31">
        <f>IF(M28=1,1,IF(M28=2,0,2))</f>
        <v>2</v>
      </c>
      <c r="Q28" t="str">
        <f t="shared" si="0"/>
        <v>NENAD TADIĆ</v>
      </c>
      <c r="R28" t="str">
        <f t="shared" si="1"/>
        <v>DINKO BEAKOVIĆ</v>
      </c>
      <c r="S28" s="41"/>
      <c r="T28" s="41"/>
    </row>
    <row r="29" spans="1:20" ht="13.5" customHeight="1" thickBot="1">
      <c r="A29" s="15">
        <v>3</v>
      </c>
      <c r="B29" s="45" t="s">
        <v>10</v>
      </c>
      <c r="C29" s="138" t="s">
        <v>161</v>
      </c>
      <c r="D29" s="138"/>
      <c r="E29" s="139"/>
      <c r="F29" s="45" t="s">
        <v>10</v>
      </c>
      <c r="G29" s="138" t="s">
        <v>171</v>
      </c>
      <c r="H29" s="138"/>
      <c r="I29" s="138"/>
      <c r="J29" s="26">
        <v>16</v>
      </c>
      <c r="K29" s="32" t="s">
        <v>3</v>
      </c>
      <c r="L29" s="27">
        <v>16</v>
      </c>
      <c r="M29" s="26">
        <f>IF(J29&gt;L29,2,IF(J29=L29,1,0))</f>
        <v>1</v>
      </c>
      <c r="N29" s="25" t="s">
        <v>3</v>
      </c>
      <c r="O29" s="27">
        <f>IF(M29=1,1,IF(M29=2,0,2))</f>
        <v>1</v>
      </c>
      <c r="Q29" t="str">
        <f t="shared" si="0"/>
        <v>IVAN LUKŠIĆ</v>
      </c>
      <c r="R29" t="str">
        <f t="shared" si="1"/>
        <v>SINIŠA JURETIĆ</v>
      </c>
      <c r="S29" s="41"/>
      <c r="T29" s="41"/>
    </row>
    <row r="30" spans="1:20" ht="13.5" customHeight="1" thickBot="1">
      <c r="A30" s="19" t="s">
        <v>22</v>
      </c>
      <c r="B30" s="160" t="s">
        <v>25</v>
      </c>
      <c r="C30" s="160"/>
      <c r="D30" s="160"/>
      <c r="E30" s="160"/>
      <c r="F30" s="160"/>
      <c r="G30" s="160"/>
      <c r="H30" s="160"/>
      <c r="I30" s="160"/>
      <c r="J30" s="19"/>
      <c r="K30" s="20"/>
      <c r="L30" s="19"/>
      <c r="M30" s="19"/>
      <c r="N30" s="21"/>
      <c r="O30" s="19"/>
      <c r="Q30">
        <f t="shared" si="0"/>
        <v>0</v>
      </c>
      <c r="R30">
        <f t="shared" si="1"/>
        <v>0</v>
      </c>
      <c r="S30" s="41"/>
      <c r="T30" s="41"/>
    </row>
    <row r="31" spans="1:20" ht="13.5" customHeight="1">
      <c r="A31" s="161" t="s">
        <v>67</v>
      </c>
      <c r="B31" s="163" t="s">
        <v>9</v>
      </c>
      <c r="C31" s="164" t="s">
        <v>169</v>
      </c>
      <c r="D31" s="164"/>
      <c r="E31" s="165"/>
      <c r="F31" s="163" t="s">
        <v>9</v>
      </c>
      <c r="G31" s="159" t="s">
        <v>165</v>
      </c>
      <c r="H31" s="159"/>
      <c r="I31" s="137"/>
      <c r="J31" s="23">
        <v>54</v>
      </c>
      <c r="K31" s="153" t="s">
        <v>3</v>
      </c>
      <c r="L31" s="24">
        <v>47</v>
      </c>
      <c r="M31" s="156">
        <f>IF(J31&gt;L31,2,IF(J31=L31,1,0))</f>
        <v>2</v>
      </c>
      <c r="N31" s="153" t="s">
        <v>3</v>
      </c>
      <c r="O31" s="120">
        <f>IF(M31=1,1,IF(M31=2,0,2))</f>
        <v>0</v>
      </c>
      <c r="Q31" t="str">
        <f t="shared" si="0"/>
        <v>JOŠKO MARDEŠIĆ</v>
      </c>
      <c r="R31" t="str">
        <f t="shared" si="1"/>
        <v>GREGOR OPREŠNIK</v>
      </c>
      <c r="S31" s="41"/>
      <c r="T31" s="41"/>
    </row>
    <row r="32" spans="1:20" ht="13.5" customHeight="1" thickBot="1">
      <c r="A32" s="162"/>
      <c r="B32" s="163"/>
      <c r="C32" s="159" t="s">
        <v>166</v>
      </c>
      <c r="D32" s="159"/>
      <c r="E32" s="159"/>
      <c r="F32" s="163"/>
      <c r="G32" s="159" t="s">
        <v>170</v>
      </c>
      <c r="H32" s="159"/>
      <c r="I32" s="137"/>
      <c r="J32" s="16">
        <v>60</v>
      </c>
      <c r="K32" s="155"/>
      <c r="L32" s="17">
        <v>56</v>
      </c>
      <c r="M32" s="158">
        <f>IF(J32&gt;L32,2,IF(J32=L32,1,0))</f>
        <v>2</v>
      </c>
      <c r="N32" s="155" t="s">
        <v>3</v>
      </c>
      <c r="O32" s="141">
        <f>IF(M32=1,1,IF(M32=2,0,2))</f>
        <v>0</v>
      </c>
      <c r="Q32" t="str">
        <f t="shared" si="0"/>
        <v>DARIJAN ŽIVOLIĆ</v>
      </c>
      <c r="R32" t="str">
        <f t="shared" si="1"/>
        <v>MARKO MATIJAŠIĆ</v>
      </c>
      <c r="S32" s="41"/>
      <c r="T32" s="41"/>
    </row>
    <row r="33" spans="1:20" ht="13.5" customHeight="1" thickBot="1">
      <c r="A33" s="33" t="s">
        <v>23</v>
      </c>
      <c r="B33" s="136" t="s">
        <v>32</v>
      </c>
      <c r="C33" s="136"/>
      <c r="D33" s="136"/>
      <c r="E33" s="136"/>
      <c r="F33" s="136"/>
      <c r="G33" s="136"/>
      <c r="H33" s="136"/>
      <c r="I33" s="136"/>
      <c r="J33" s="19"/>
      <c r="K33" s="20"/>
      <c r="L33" s="19"/>
      <c r="M33" s="19"/>
      <c r="N33" s="21"/>
      <c r="O33" s="22"/>
      <c r="Q33">
        <f t="shared" si="0"/>
        <v>0</v>
      </c>
      <c r="R33">
        <f t="shared" si="1"/>
        <v>0</v>
      </c>
      <c r="S33" s="41"/>
      <c r="T33" s="41"/>
    </row>
    <row r="34" spans="1:20" ht="13.5" customHeight="1" thickBot="1">
      <c r="A34" s="15">
        <v>3</v>
      </c>
      <c r="B34" s="45" t="s">
        <v>9</v>
      </c>
      <c r="C34" s="138" t="s">
        <v>161</v>
      </c>
      <c r="D34" s="138"/>
      <c r="E34" s="139"/>
      <c r="F34" s="45" t="s">
        <v>9</v>
      </c>
      <c r="G34" s="138" t="s">
        <v>171</v>
      </c>
      <c r="H34" s="138"/>
      <c r="I34" s="152"/>
      <c r="J34" s="34">
        <v>13</v>
      </c>
      <c r="K34" s="35" t="s">
        <v>3</v>
      </c>
      <c r="L34" s="36">
        <v>8</v>
      </c>
      <c r="M34" s="34">
        <f>IF(J34&gt;L34,2,IF(J34=L34,1,0))</f>
        <v>2</v>
      </c>
      <c r="N34" s="37" t="s">
        <v>3</v>
      </c>
      <c r="O34" s="36">
        <f>IF(M34=1,1,IF(M34=2,0,2))</f>
        <v>0</v>
      </c>
      <c r="Q34" t="str">
        <f t="shared" si="0"/>
        <v>IVAN LUKŠIĆ</v>
      </c>
      <c r="R34" t="str">
        <f t="shared" si="1"/>
        <v>SINIŠA JURETIĆ</v>
      </c>
      <c r="S34" s="41"/>
      <c r="T34" s="41"/>
    </row>
    <row r="35" spans="1:20" ht="13.5" customHeight="1" thickBot="1">
      <c r="A35" s="33" t="s">
        <v>20</v>
      </c>
      <c r="B35" s="136" t="s">
        <v>33</v>
      </c>
      <c r="C35" s="136"/>
      <c r="D35" s="136"/>
      <c r="E35" s="136"/>
      <c r="F35" s="136"/>
      <c r="G35" s="136"/>
      <c r="H35" s="136"/>
      <c r="I35" s="136"/>
      <c r="J35" s="19"/>
      <c r="K35" s="20"/>
      <c r="L35" s="19"/>
      <c r="M35" s="19"/>
      <c r="N35" s="21"/>
      <c r="O35" s="22"/>
      <c r="Q35">
        <f t="shared" si="0"/>
        <v>0</v>
      </c>
      <c r="R35">
        <f t="shared" si="1"/>
        <v>0</v>
      </c>
      <c r="S35" s="41"/>
      <c r="T35" s="41"/>
    </row>
    <row r="36" spans="1:20" ht="13.5" customHeight="1">
      <c r="A36" s="149">
        <v>2</v>
      </c>
      <c r="B36" s="46" t="s">
        <v>9</v>
      </c>
      <c r="C36" s="138" t="s">
        <v>157</v>
      </c>
      <c r="D36" s="138"/>
      <c r="E36" s="139"/>
      <c r="F36" s="46" t="s">
        <v>9</v>
      </c>
      <c r="G36" s="138" t="s">
        <v>159</v>
      </c>
      <c r="H36" s="138"/>
      <c r="I36" s="152"/>
      <c r="J36" s="156">
        <v>8</v>
      </c>
      <c r="K36" s="153" t="s">
        <v>3</v>
      </c>
      <c r="L36" s="120">
        <v>3</v>
      </c>
      <c r="M36" s="156">
        <f>IF(J36&gt;L36,2,IF(J36=L36,1,0))</f>
        <v>2</v>
      </c>
      <c r="N36" s="153" t="s">
        <v>3</v>
      </c>
      <c r="O36" s="120">
        <f>IF(M36=1,1,IF(M36=2,0,2))</f>
        <v>0</v>
      </c>
      <c r="Q36" t="str">
        <f t="shared" si="0"/>
        <v>NENAD TADIĆ</v>
      </c>
      <c r="R36" t="str">
        <f t="shared" si="1"/>
        <v>DAVOR JELOVICA</v>
      </c>
      <c r="S36" s="41"/>
      <c r="T36" s="41"/>
    </row>
    <row r="37" spans="1:20" ht="13.5" customHeight="1">
      <c r="A37" s="150"/>
      <c r="B37" s="46" t="s">
        <v>10</v>
      </c>
      <c r="C37" s="138" t="s">
        <v>160</v>
      </c>
      <c r="D37" s="138"/>
      <c r="E37" s="139"/>
      <c r="F37" s="46" t="s">
        <v>10</v>
      </c>
      <c r="G37" s="138" t="s">
        <v>167</v>
      </c>
      <c r="H37" s="138"/>
      <c r="I37" s="152"/>
      <c r="J37" s="157"/>
      <c r="K37" s="154"/>
      <c r="L37" s="140"/>
      <c r="M37" s="157">
        <f>IF(J37&gt;L37,2,IF(J37=L37,1,0))</f>
        <v>1</v>
      </c>
      <c r="N37" s="154" t="s">
        <v>3</v>
      </c>
      <c r="O37" s="140">
        <f>IF(M37=1,1,IF(M37=2,0,2))</f>
        <v>1</v>
      </c>
      <c r="Q37" t="str">
        <f t="shared" si="0"/>
        <v>ELVIS BARBARO</v>
      </c>
      <c r="R37" t="str">
        <f t="shared" si="1"/>
        <v>IVAN BARIŠIĆ</v>
      </c>
      <c r="S37" s="41"/>
      <c r="T37" s="41"/>
    </row>
    <row r="38" spans="1:20" ht="13.5" customHeight="1" thickBot="1">
      <c r="A38" s="151"/>
      <c r="B38" s="46" t="s">
        <v>11</v>
      </c>
      <c r="C38" s="138"/>
      <c r="D38" s="138"/>
      <c r="E38" s="139"/>
      <c r="F38" s="46" t="s">
        <v>11</v>
      </c>
      <c r="G38" s="138"/>
      <c r="H38" s="138"/>
      <c r="I38" s="152"/>
      <c r="J38" s="158"/>
      <c r="K38" s="155"/>
      <c r="L38" s="141"/>
      <c r="M38" s="158">
        <f>IF(J38&gt;L38,2,IF(J38=L38,1,0))</f>
        <v>1</v>
      </c>
      <c r="N38" s="155" t="s">
        <v>3</v>
      </c>
      <c r="O38" s="141">
        <f>IF(M38=1,1,IF(M38=2,0,2))</f>
        <v>1</v>
      </c>
      <c r="Q38">
        <f t="shared" si="0"/>
        <v>0</v>
      </c>
      <c r="R38">
        <f t="shared" si="1"/>
        <v>0</v>
      </c>
      <c r="S38" s="41"/>
      <c r="T38" s="41"/>
    </row>
    <row r="39" spans="1:20" ht="13.5" customHeight="1" thickBot="1">
      <c r="A39" s="19" t="s">
        <v>24</v>
      </c>
      <c r="B39" s="136" t="s">
        <v>31</v>
      </c>
      <c r="C39" s="136"/>
      <c r="D39" s="136"/>
      <c r="E39" s="136"/>
      <c r="F39" s="136"/>
      <c r="G39" s="136"/>
      <c r="H39" s="136"/>
      <c r="I39" s="136"/>
      <c r="J39" s="19"/>
      <c r="K39" s="20"/>
      <c r="L39" s="19"/>
      <c r="M39" s="19"/>
      <c r="N39" s="21"/>
      <c r="O39" s="19"/>
      <c r="Q39">
        <f t="shared" si="0"/>
        <v>0</v>
      </c>
      <c r="R39">
        <f t="shared" si="1"/>
        <v>0</v>
      </c>
      <c r="S39" s="41"/>
      <c r="T39" s="41"/>
    </row>
    <row r="40" spans="1:20" ht="13.5" customHeight="1">
      <c r="A40" s="149">
        <v>1</v>
      </c>
      <c r="B40" s="4" t="s">
        <v>9</v>
      </c>
      <c r="C40" s="142" t="s">
        <v>162</v>
      </c>
      <c r="D40" s="143"/>
      <c r="E40" s="144"/>
      <c r="F40" s="4" t="s">
        <v>9</v>
      </c>
      <c r="G40" s="142" t="s">
        <v>163</v>
      </c>
      <c r="H40" s="143"/>
      <c r="I40" s="143"/>
      <c r="J40" s="146">
        <v>3</v>
      </c>
      <c r="K40" s="153" t="s">
        <v>3</v>
      </c>
      <c r="L40" s="120">
        <v>12</v>
      </c>
      <c r="M40" s="156">
        <f>IF(J40&gt;L40,2,IF(J40=L40,1,0))</f>
        <v>0</v>
      </c>
      <c r="N40" s="153" t="s">
        <v>3</v>
      </c>
      <c r="O40" s="120">
        <f>IF(M40=1,1,IF(M40=2,0,2))</f>
        <v>2</v>
      </c>
      <c r="Q40" t="str">
        <f t="shared" si="0"/>
        <v>NIKOLA HRELJA</v>
      </c>
      <c r="R40" t="str">
        <f t="shared" si="1"/>
        <v>PAOLO FLEGO</v>
      </c>
      <c r="S40" s="41"/>
      <c r="T40" s="41"/>
    </row>
    <row r="41" spans="1:20" ht="13.5" customHeight="1">
      <c r="A41" s="150"/>
      <c r="B41" s="4" t="s">
        <v>10</v>
      </c>
      <c r="C41" s="142" t="s">
        <v>172</v>
      </c>
      <c r="D41" s="143"/>
      <c r="E41" s="144"/>
      <c r="F41" s="4" t="s">
        <v>10</v>
      </c>
      <c r="G41" s="142" t="s">
        <v>164</v>
      </c>
      <c r="H41" s="143"/>
      <c r="I41" s="145"/>
      <c r="J41" s="147"/>
      <c r="K41" s="154"/>
      <c r="L41" s="140"/>
      <c r="M41" s="157">
        <f>IF(J41&gt;L41,2,IF(J41=L41,1,0))</f>
        <v>1</v>
      </c>
      <c r="N41" s="154" t="s">
        <v>3</v>
      </c>
      <c r="O41" s="140">
        <f>IF(M41=1,1,IF(M41=2,0,2))</f>
        <v>1</v>
      </c>
      <c r="Q41" t="str">
        <f t="shared" si="0"/>
        <v>ANTONIO PUNIŠ</v>
      </c>
      <c r="R41" t="str">
        <f t="shared" si="1"/>
        <v>MARK RUMAC</v>
      </c>
      <c r="S41" s="41"/>
      <c r="T41" s="41"/>
    </row>
    <row r="42" spans="1:20" ht="13.5" customHeight="1">
      <c r="A42" s="150"/>
      <c r="B42" s="4" t="s">
        <v>12</v>
      </c>
      <c r="C42" s="142" t="s">
        <v>173</v>
      </c>
      <c r="D42" s="143"/>
      <c r="E42" s="144"/>
      <c r="F42" s="4" t="s">
        <v>12</v>
      </c>
      <c r="G42" s="142" t="s">
        <v>170</v>
      </c>
      <c r="H42" s="143"/>
      <c r="I42" s="143"/>
      <c r="J42" s="147"/>
      <c r="K42" s="154"/>
      <c r="L42" s="140"/>
      <c r="M42" s="157">
        <f>IF(J42&gt;L42,2,IF(J42=L42,1,0))</f>
        <v>1</v>
      </c>
      <c r="N42" s="154" t="s">
        <v>3</v>
      </c>
      <c r="O42" s="140">
        <f>IF(M42=1,1,IF(M42=2,0,2))</f>
        <v>1</v>
      </c>
      <c r="Q42" t="str">
        <f t="shared" si="0"/>
        <v>ANTONIO RIOŽA</v>
      </c>
      <c r="R42" t="str">
        <f t="shared" si="1"/>
        <v>MARKO MATIJAŠIĆ</v>
      </c>
      <c r="S42" s="41"/>
      <c r="T42" s="41"/>
    </row>
    <row r="43" spans="1:20" ht="13.5" customHeight="1" thickBot="1">
      <c r="A43" s="151"/>
      <c r="B43" s="38" t="s">
        <v>11</v>
      </c>
      <c r="C43" s="137"/>
      <c r="D43" s="138"/>
      <c r="E43" s="139"/>
      <c r="F43" s="38" t="s">
        <v>11</v>
      </c>
      <c r="G43" s="142"/>
      <c r="H43" s="143"/>
      <c r="I43" s="143"/>
      <c r="J43" s="148"/>
      <c r="K43" s="155"/>
      <c r="L43" s="141"/>
      <c r="M43" s="158">
        <f>IF(J43&gt;L43,2,IF(J43=L43,1,0))</f>
        <v>1</v>
      </c>
      <c r="N43" s="155" t="s">
        <v>3</v>
      </c>
      <c r="O43" s="141">
        <f>IF(M43=1,1,IF(M43=2,0,2))</f>
        <v>1</v>
      </c>
      <c r="Q43">
        <f t="shared" si="0"/>
        <v>0</v>
      </c>
      <c r="R43">
        <f t="shared" si="1"/>
        <v>0</v>
      </c>
      <c r="S43" s="41"/>
      <c r="T43" s="41"/>
    </row>
    <row r="44" spans="1:20" ht="13.5" customHeight="1" thickBot="1">
      <c r="A44" s="48"/>
      <c r="B44" s="136" t="s">
        <v>13</v>
      </c>
      <c r="C44" s="136"/>
      <c r="D44" s="136"/>
      <c r="E44" s="136"/>
      <c r="F44" s="136"/>
      <c r="G44" s="136"/>
      <c r="H44" s="136"/>
      <c r="I44" s="136"/>
      <c r="J44" s="63"/>
      <c r="K44" s="49"/>
      <c r="L44" s="48"/>
      <c r="M44" s="48"/>
      <c r="N44" s="49"/>
      <c r="O44" s="48"/>
      <c r="Q44">
        <f t="shared" si="0"/>
        <v>0</v>
      </c>
      <c r="R44">
        <f t="shared" si="1"/>
        <v>0</v>
      </c>
      <c r="S44" s="41"/>
      <c r="T44" s="41"/>
    </row>
    <row r="45" spans="1:20" ht="13.5" customHeight="1" thickBot="1">
      <c r="A45" s="15">
        <v>4</v>
      </c>
      <c r="B45" s="45" t="s">
        <v>9</v>
      </c>
      <c r="C45" s="137" t="s">
        <v>158</v>
      </c>
      <c r="D45" s="138"/>
      <c r="E45" s="139"/>
      <c r="F45" s="45" t="s">
        <v>9</v>
      </c>
      <c r="G45" s="121" t="s">
        <v>156</v>
      </c>
      <c r="H45" s="121"/>
      <c r="I45" s="122"/>
      <c r="J45" s="64">
        <v>24</v>
      </c>
      <c r="K45" s="37" t="s">
        <v>3</v>
      </c>
      <c r="L45" s="36">
        <v>24</v>
      </c>
      <c r="M45" s="34">
        <f>IF(J45&gt;L45,2,IF(J45=L45,1,0))</f>
        <v>1</v>
      </c>
      <c r="N45" s="65" t="s">
        <v>3</v>
      </c>
      <c r="O45" s="36">
        <f>IF(M45=1,1,IF(M45=2,0,2))</f>
        <v>1</v>
      </c>
      <c r="Q45" t="str">
        <f t="shared" si="0"/>
        <v>IGOR VRETENAR</v>
      </c>
      <c r="R45" t="str">
        <f t="shared" si="1"/>
        <v>DINKO BEAKOVIĆ</v>
      </c>
      <c r="S45" s="41"/>
      <c r="T45" s="41"/>
    </row>
    <row r="46" spans="1:20" ht="13.5" customHeight="1" thickBot="1">
      <c r="A46" s="39" t="s">
        <v>16</v>
      </c>
      <c r="B46" s="39"/>
      <c r="C46" s="77"/>
      <c r="D46" s="62"/>
      <c r="E46" s="39"/>
      <c r="F46" s="39"/>
      <c r="G46" s="39"/>
      <c r="H46" s="39"/>
      <c r="I46" s="39"/>
      <c r="J46" s="34">
        <f>J45+J40+J36+J34+J31+J29+J28+J25+J23+J21+J16+J12+J10</f>
        <v>267</v>
      </c>
      <c r="K46" s="37" t="s">
        <v>3</v>
      </c>
      <c r="L46" s="36">
        <f>L45+L40+L36+L34+L31+L29+L28+L25+L23+L21+L16+L12+L10</f>
        <v>245</v>
      </c>
      <c r="M46" s="34">
        <f>M45+M40+M36+M34+M31+M29+M28+M25+M23+M21+M16+M12+M10</f>
        <v>18</v>
      </c>
      <c r="N46" s="40" t="s">
        <v>3</v>
      </c>
      <c r="O46" s="36">
        <f>O45+O40+O36+O34+O31+O29+O28+O25+O23+O21+O16+O12+O10</f>
        <v>8</v>
      </c>
      <c r="P46" s="84"/>
      <c r="S46" s="41"/>
      <c r="T46" s="41"/>
    </row>
    <row r="47" spans="1:20" ht="13.5" customHeight="1" thickBot="1">
      <c r="A47" s="123" t="s">
        <v>27</v>
      </c>
      <c r="B47" s="123"/>
      <c r="C47" s="123"/>
      <c r="D47" s="123"/>
      <c r="E47" s="123" t="s">
        <v>30</v>
      </c>
      <c r="F47" s="123"/>
      <c r="G47" s="123"/>
      <c r="H47" s="123"/>
      <c r="J47" s="124"/>
      <c r="K47" s="118"/>
      <c r="L47" s="118"/>
      <c r="M47" s="118"/>
      <c r="N47" s="118"/>
      <c r="O47" s="119"/>
      <c r="S47" s="41"/>
      <c r="T47" s="41"/>
    </row>
    <row r="48" spans="1:20" ht="15.75" customHeight="1" thickBot="1">
      <c r="A48" s="52">
        <v>1</v>
      </c>
      <c r="B48" s="130" t="s">
        <v>155</v>
      </c>
      <c r="C48" s="130">
        <f aca="true" t="shared" si="2" ref="C48:D59">IF(Q2&lt;&gt;"",Q2,"")</f>
      </c>
      <c r="D48" s="130">
        <f t="shared" si="2"/>
      </c>
      <c r="E48" s="52">
        <v>1</v>
      </c>
      <c r="F48" s="130" t="s">
        <v>163</v>
      </c>
      <c r="G48" s="130"/>
      <c r="H48" s="130"/>
      <c r="I48" s="39"/>
      <c r="J48" s="131" t="s">
        <v>17</v>
      </c>
      <c r="K48" s="132"/>
      <c r="L48" s="132"/>
      <c r="M48" s="132"/>
      <c r="N48" s="132"/>
      <c r="O48" s="133"/>
      <c r="S48" s="41"/>
      <c r="T48" s="41"/>
    </row>
    <row r="49" spans="1:20" ht="11.25" customHeight="1">
      <c r="A49" s="52">
        <v>2</v>
      </c>
      <c r="B49" s="128" t="s">
        <v>157</v>
      </c>
      <c r="C49" s="128">
        <f t="shared" si="2"/>
      </c>
      <c r="D49" s="128">
        <f t="shared" si="2"/>
      </c>
      <c r="E49" s="54">
        <v>2</v>
      </c>
      <c r="F49" s="128" t="s">
        <v>164</v>
      </c>
      <c r="G49" s="128"/>
      <c r="H49" s="128"/>
      <c r="I49" s="39"/>
      <c r="J49" s="78"/>
      <c r="K49" s="79"/>
      <c r="L49" s="134" t="str">
        <f>IF(M46&gt;O46,"2 : 0",IF(M46=O46,"1 : 1","0 : 2"))</f>
        <v>2 : 0</v>
      </c>
      <c r="M49" s="134"/>
      <c r="N49" s="79"/>
      <c r="O49" s="80"/>
      <c r="S49" s="41"/>
      <c r="T49" s="41"/>
    </row>
    <row r="50" spans="1:20" ht="11.25" customHeight="1" thickBot="1">
      <c r="A50" s="52">
        <v>3</v>
      </c>
      <c r="B50" s="128" t="s">
        <v>160</v>
      </c>
      <c r="C50" s="128">
        <f t="shared" si="2"/>
      </c>
      <c r="D50" s="128">
        <f t="shared" si="2"/>
      </c>
      <c r="E50" s="52">
        <v>3</v>
      </c>
      <c r="F50" s="128" t="s">
        <v>171</v>
      </c>
      <c r="G50" s="128"/>
      <c r="H50" s="128"/>
      <c r="I50" s="41"/>
      <c r="J50" s="81"/>
      <c r="K50" s="82"/>
      <c r="L50" s="135"/>
      <c r="M50" s="135"/>
      <c r="N50" s="82"/>
      <c r="O50" s="83"/>
      <c r="S50" s="41"/>
      <c r="T50" s="41"/>
    </row>
    <row r="51" spans="1:20" ht="11.25" customHeight="1">
      <c r="A51" s="52">
        <v>4</v>
      </c>
      <c r="B51" s="128" t="s">
        <v>161</v>
      </c>
      <c r="C51" s="128">
        <f t="shared" si="2"/>
      </c>
      <c r="D51" s="128">
        <f t="shared" si="2"/>
      </c>
      <c r="E51" s="54">
        <v>4</v>
      </c>
      <c r="F51" s="128" t="s">
        <v>156</v>
      </c>
      <c r="G51" s="128"/>
      <c r="H51" s="128"/>
      <c r="J51" s="1"/>
      <c r="K51" s="1"/>
      <c r="L51" s="1"/>
      <c r="M51" s="1"/>
      <c r="N51" s="1"/>
      <c r="O51" s="1"/>
      <c r="S51" s="41"/>
      <c r="T51" s="41"/>
    </row>
    <row r="52" spans="1:20" ht="12" customHeight="1">
      <c r="A52" s="52">
        <v>5</v>
      </c>
      <c r="B52" s="128" t="s">
        <v>169</v>
      </c>
      <c r="C52" s="128">
        <f t="shared" si="2"/>
      </c>
      <c r="D52" s="128">
        <f t="shared" si="2"/>
      </c>
      <c r="E52" s="52">
        <v>5</v>
      </c>
      <c r="F52" s="128" t="s">
        <v>159</v>
      </c>
      <c r="G52" s="128"/>
      <c r="H52" s="128"/>
      <c r="J52" s="67" t="s">
        <v>18</v>
      </c>
      <c r="K52" s="1"/>
      <c r="L52" s="1"/>
      <c r="M52" s="1"/>
      <c r="N52" s="1"/>
      <c r="O52" s="1"/>
      <c r="S52" s="41"/>
      <c r="T52" s="41"/>
    </row>
    <row r="53" spans="1:15" ht="12" customHeight="1">
      <c r="A53" s="52">
        <v>6</v>
      </c>
      <c r="B53" s="128" t="s">
        <v>166</v>
      </c>
      <c r="C53" s="128">
        <f t="shared" si="2"/>
      </c>
      <c r="D53" s="128">
        <f t="shared" si="2"/>
      </c>
      <c r="E53" s="54">
        <v>6</v>
      </c>
      <c r="F53" s="128" t="s">
        <v>167</v>
      </c>
      <c r="G53" s="128"/>
      <c r="H53" s="128"/>
      <c r="J53" s="1" t="s">
        <v>9</v>
      </c>
      <c r="K53" s="71" t="s">
        <v>174</v>
      </c>
      <c r="L53" s="68"/>
      <c r="M53" s="68"/>
      <c r="N53" s="68"/>
      <c r="O53" s="1"/>
    </row>
    <row r="54" spans="1:15" ht="12" customHeight="1">
      <c r="A54" s="52">
        <v>7</v>
      </c>
      <c r="B54" s="128" t="s">
        <v>162</v>
      </c>
      <c r="C54" s="128">
        <f t="shared" si="2"/>
      </c>
      <c r="D54" s="128">
        <f t="shared" si="2"/>
      </c>
      <c r="E54" s="52">
        <v>7</v>
      </c>
      <c r="F54" s="128" t="s">
        <v>165</v>
      </c>
      <c r="G54" s="128"/>
      <c r="H54" s="128"/>
      <c r="I54" s="2"/>
      <c r="J54" s="1"/>
      <c r="K54" s="67"/>
      <c r="L54" s="1"/>
      <c r="M54" s="1"/>
      <c r="N54" s="1"/>
      <c r="O54" s="1"/>
    </row>
    <row r="55" spans="1:14" ht="12" customHeight="1">
      <c r="A55" s="52">
        <v>8</v>
      </c>
      <c r="B55" s="128" t="s">
        <v>158</v>
      </c>
      <c r="C55" s="128">
        <f t="shared" si="2"/>
      </c>
      <c r="D55" s="128">
        <f t="shared" si="2"/>
      </c>
      <c r="E55" s="54">
        <v>8</v>
      </c>
      <c r="F55" s="128" t="s">
        <v>181</v>
      </c>
      <c r="G55" s="128"/>
      <c r="H55" s="128"/>
      <c r="J55" t="s">
        <v>10</v>
      </c>
      <c r="K55" s="71" t="s">
        <v>175</v>
      </c>
      <c r="L55" s="69"/>
      <c r="M55" s="69"/>
      <c r="N55" s="69"/>
    </row>
    <row r="56" spans="1:15" ht="12" customHeight="1">
      <c r="A56" s="52">
        <v>9</v>
      </c>
      <c r="B56" s="128" t="s">
        <v>178</v>
      </c>
      <c r="C56" s="128" t="str">
        <f t="shared" si="2"/>
        <v>ELVIS SMOLICA</v>
      </c>
      <c r="D56" s="128" t="str">
        <f t="shared" si="2"/>
        <v>DINKO BEAKOVIĆ</v>
      </c>
      <c r="E56" s="52">
        <v>9</v>
      </c>
      <c r="F56" s="128" t="s">
        <v>170</v>
      </c>
      <c r="G56" s="128"/>
      <c r="H56" s="128"/>
      <c r="I56" s="6"/>
      <c r="J56" s="6"/>
      <c r="K56" s="6"/>
      <c r="L56" s="6"/>
      <c r="M56" s="6"/>
      <c r="N56" s="6"/>
      <c r="O56" s="6"/>
    </row>
    <row r="57" spans="1:15" ht="12" customHeight="1">
      <c r="A57" s="52">
        <v>10</v>
      </c>
      <c r="B57" s="128" t="s">
        <v>173</v>
      </c>
      <c r="C57" s="128">
        <f t="shared" si="2"/>
        <v>0</v>
      </c>
      <c r="D57" s="128">
        <f t="shared" si="2"/>
        <v>0</v>
      </c>
      <c r="E57" s="54">
        <v>10</v>
      </c>
      <c r="F57" s="128">
        <f>IF(T11&lt;&gt;"",T11,"")</f>
      </c>
      <c r="G57" s="128"/>
      <c r="H57" s="128"/>
      <c r="I57" s="6"/>
      <c r="J57" s="70" t="s">
        <v>35</v>
      </c>
      <c r="K57" s="6"/>
      <c r="L57" s="6"/>
      <c r="M57" s="6"/>
      <c r="N57" s="6"/>
      <c r="O57" s="6"/>
    </row>
    <row r="58" spans="1:15" ht="12" customHeight="1">
      <c r="A58" s="52">
        <v>11</v>
      </c>
      <c r="B58" s="128" t="s">
        <v>179</v>
      </c>
      <c r="C58" s="128" t="str">
        <f t="shared" si="2"/>
        <v>NENAD TADIĆ</v>
      </c>
      <c r="D58" s="128" t="str">
        <f t="shared" si="2"/>
        <v>SINIŠA JURETIĆ</v>
      </c>
      <c r="E58" s="52">
        <v>11</v>
      </c>
      <c r="F58" s="128">
        <f>IF(T12&lt;&gt;"",T12,"")</f>
      </c>
      <c r="G58" s="128"/>
      <c r="H58" s="128"/>
      <c r="I58" s="6"/>
      <c r="J58" s="6" t="s">
        <v>9</v>
      </c>
      <c r="K58" s="73" t="s">
        <v>176</v>
      </c>
      <c r="L58" s="74"/>
      <c r="M58" s="74"/>
      <c r="N58" s="74"/>
      <c r="O58" s="6"/>
    </row>
    <row r="59" spans="1:15" ht="12" customHeight="1">
      <c r="A59" s="52">
        <v>12</v>
      </c>
      <c r="B59" s="128" t="s">
        <v>180</v>
      </c>
      <c r="C59" s="128" t="str">
        <f t="shared" si="2"/>
        <v>IGOR VRETENAR</v>
      </c>
      <c r="D59" s="128" t="str">
        <f t="shared" si="2"/>
        <v>DAVOR JELOVICA</v>
      </c>
      <c r="E59" s="54">
        <v>12</v>
      </c>
      <c r="F59" s="129">
        <f>IF(T13&lt;&gt;"",T13,"")</f>
      </c>
      <c r="G59" s="129"/>
      <c r="H59" s="129"/>
      <c r="I59" s="6"/>
      <c r="J59" s="6" t="s">
        <v>10</v>
      </c>
      <c r="K59" s="75" t="s">
        <v>177</v>
      </c>
      <c r="L59" s="76"/>
      <c r="M59" s="76"/>
      <c r="N59" s="76"/>
      <c r="O59" s="6"/>
    </row>
    <row r="60" spans="1:15" ht="7.5" customHeight="1">
      <c r="A60" s="7"/>
      <c r="B60" s="7"/>
      <c r="C60" s="7"/>
      <c r="D60" s="7"/>
      <c r="E60" s="7"/>
      <c r="F60" s="7"/>
      <c r="G60" s="7"/>
      <c r="H60" s="7"/>
      <c r="I60" s="7"/>
      <c r="J60" s="42"/>
      <c r="K60" s="42"/>
      <c r="L60" s="42"/>
      <c r="M60" s="42"/>
      <c r="N60" s="42"/>
      <c r="O60" s="42"/>
    </row>
    <row r="61" spans="1:15" ht="12" customHeight="1">
      <c r="A61" s="53" t="s">
        <v>28</v>
      </c>
      <c r="B61" s="125" t="s">
        <v>180</v>
      </c>
      <c r="C61" s="125"/>
      <c r="D61" s="125"/>
      <c r="E61" s="126" t="s">
        <v>29</v>
      </c>
      <c r="F61" s="126"/>
      <c r="G61" s="127" t="s">
        <v>182</v>
      </c>
      <c r="H61" s="127"/>
      <c r="I61" s="127"/>
      <c r="J61" s="127"/>
      <c r="K61" s="43"/>
      <c r="L61" s="43"/>
      <c r="M61" s="43"/>
      <c r="N61" s="43"/>
      <c r="O61" s="43"/>
    </row>
    <row r="62" spans="1:15" ht="12" customHeight="1">
      <c r="A62" s="44" t="s">
        <v>34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</sheetData>
  <sheetProtection/>
  <mergeCells count="150">
    <mergeCell ref="E4:G4"/>
    <mergeCell ref="F6:L6"/>
    <mergeCell ref="M6:O6"/>
    <mergeCell ref="A1:O1"/>
    <mergeCell ref="B2:D2"/>
    <mergeCell ref="E2:G2"/>
    <mergeCell ref="I2:O2"/>
    <mergeCell ref="J12:J14"/>
    <mergeCell ref="K12:K14"/>
    <mergeCell ref="A8:O8"/>
    <mergeCell ref="B9:I9"/>
    <mergeCell ref="J9:L9"/>
    <mergeCell ref="M9:O9"/>
    <mergeCell ref="C10:E10"/>
    <mergeCell ref="G10:I10"/>
    <mergeCell ref="B11:I11"/>
    <mergeCell ref="A12:A14"/>
    <mergeCell ref="C12:E12"/>
    <mergeCell ref="G12:I12"/>
    <mergeCell ref="C13:E13"/>
    <mergeCell ref="G13:I13"/>
    <mergeCell ref="C14:E14"/>
    <mergeCell ref="G14:I14"/>
    <mergeCell ref="L12:L14"/>
    <mergeCell ref="M12:M14"/>
    <mergeCell ref="N12:N14"/>
    <mergeCell ref="O12:O14"/>
    <mergeCell ref="B15:I15"/>
    <mergeCell ref="A16:A19"/>
    <mergeCell ref="C16:E16"/>
    <mergeCell ref="G16:I16"/>
    <mergeCell ref="O16:O19"/>
    <mergeCell ref="C17:E17"/>
    <mergeCell ref="G17:I17"/>
    <mergeCell ref="C18:E18"/>
    <mergeCell ref="G18:I18"/>
    <mergeCell ref="C19:E19"/>
    <mergeCell ref="G19:I19"/>
    <mergeCell ref="J16:J19"/>
    <mergeCell ref="K16:K19"/>
    <mergeCell ref="G23:I24"/>
    <mergeCell ref="L16:L19"/>
    <mergeCell ref="M16:M19"/>
    <mergeCell ref="N16:N19"/>
    <mergeCell ref="A23:A24"/>
    <mergeCell ref="B23:B24"/>
    <mergeCell ref="C23:E24"/>
    <mergeCell ref="F23:F24"/>
    <mergeCell ref="B20:I20"/>
    <mergeCell ref="C21:E21"/>
    <mergeCell ref="G21:I21"/>
    <mergeCell ref="B22:I22"/>
    <mergeCell ref="K23:K24"/>
    <mergeCell ref="M23:M24"/>
    <mergeCell ref="N23:N24"/>
    <mergeCell ref="O23:O24"/>
    <mergeCell ref="N25:N26"/>
    <mergeCell ref="O25:O26"/>
    <mergeCell ref="B27:I27"/>
    <mergeCell ref="C28:E28"/>
    <mergeCell ref="G28:I28"/>
    <mergeCell ref="B25:B26"/>
    <mergeCell ref="K25:K26"/>
    <mergeCell ref="M25:M26"/>
    <mergeCell ref="A25:A26"/>
    <mergeCell ref="C25:E26"/>
    <mergeCell ref="F25:F26"/>
    <mergeCell ref="G25:I26"/>
    <mergeCell ref="A31:A32"/>
    <mergeCell ref="B31:B32"/>
    <mergeCell ref="C31:E31"/>
    <mergeCell ref="F31:F32"/>
    <mergeCell ref="O31:O32"/>
    <mergeCell ref="C32:E32"/>
    <mergeCell ref="G32:I32"/>
    <mergeCell ref="C29:E29"/>
    <mergeCell ref="G29:I29"/>
    <mergeCell ref="B30:I30"/>
    <mergeCell ref="G31:I31"/>
    <mergeCell ref="K31:K32"/>
    <mergeCell ref="M31:M32"/>
    <mergeCell ref="N31:N32"/>
    <mergeCell ref="K36:K38"/>
    <mergeCell ref="L36:L38"/>
    <mergeCell ref="M36:M38"/>
    <mergeCell ref="N36:N38"/>
    <mergeCell ref="O36:O38"/>
    <mergeCell ref="B33:I33"/>
    <mergeCell ref="C34:E34"/>
    <mergeCell ref="G34:I34"/>
    <mergeCell ref="B35:I35"/>
    <mergeCell ref="C36:E36"/>
    <mergeCell ref="G38:I38"/>
    <mergeCell ref="J36:J38"/>
    <mergeCell ref="C37:E37"/>
    <mergeCell ref="G37:I37"/>
    <mergeCell ref="N40:N43"/>
    <mergeCell ref="B39:I39"/>
    <mergeCell ref="A40:A43"/>
    <mergeCell ref="C40:E40"/>
    <mergeCell ref="G40:I40"/>
    <mergeCell ref="A36:A38"/>
    <mergeCell ref="G36:I36"/>
    <mergeCell ref="K40:K43"/>
    <mergeCell ref="L40:L43"/>
    <mergeCell ref="C38:E38"/>
    <mergeCell ref="J47:O47"/>
    <mergeCell ref="O40:O43"/>
    <mergeCell ref="C41:E41"/>
    <mergeCell ref="G41:I41"/>
    <mergeCell ref="C42:E42"/>
    <mergeCell ref="G42:I42"/>
    <mergeCell ref="C43:E43"/>
    <mergeCell ref="J40:J43"/>
    <mergeCell ref="G43:I43"/>
    <mergeCell ref="M40:M43"/>
    <mergeCell ref="B44:I44"/>
    <mergeCell ref="C45:E45"/>
    <mergeCell ref="G45:I45"/>
    <mergeCell ref="A47:D47"/>
    <mergeCell ref="E47:H47"/>
    <mergeCell ref="B48:D48"/>
    <mergeCell ref="F48:H48"/>
    <mergeCell ref="J48:O48"/>
    <mergeCell ref="B49:D49"/>
    <mergeCell ref="F49:H49"/>
    <mergeCell ref="L49:M50"/>
    <mergeCell ref="B50:D50"/>
    <mergeCell ref="F50:H50"/>
    <mergeCell ref="B56:D56"/>
    <mergeCell ref="F56:H56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61:D61"/>
    <mergeCell ref="E61:F61"/>
    <mergeCell ref="G61:J61"/>
    <mergeCell ref="B57:D57"/>
    <mergeCell ref="F57:H57"/>
    <mergeCell ref="B58:D58"/>
    <mergeCell ref="F58:H58"/>
    <mergeCell ref="B59:D59"/>
    <mergeCell ref="F59:H59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62"/>
  <sheetViews>
    <sheetView zoomScale="110" zoomScaleNormal="110" zoomScalePageLayoutView="0" workbookViewId="0" topLeftCell="A34">
      <selection activeCell="K60" sqref="K60"/>
    </sheetView>
  </sheetViews>
  <sheetFormatPr defaultColWidth="9.140625" defaultRowHeight="15"/>
  <cols>
    <col min="1" max="1" width="9.7109375" style="0" customWidth="1"/>
    <col min="2" max="2" width="7.140625" style="0" customWidth="1"/>
    <col min="4" max="4" width="10.7109375" style="0" customWidth="1"/>
    <col min="5" max="5" width="4.421875" style="0" customWidth="1"/>
    <col min="6" max="6" width="6.28125" style="0" customWidth="1"/>
    <col min="9" max="9" width="8.140625" style="0" customWidth="1"/>
    <col min="10" max="10" width="5.28125" style="0" customWidth="1"/>
    <col min="11" max="11" width="3.140625" style="0" customWidth="1"/>
    <col min="12" max="12" width="5.00390625" style="0" customWidth="1"/>
    <col min="13" max="13" width="4.00390625" style="0" customWidth="1"/>
    <col min="14" max="14" width="3.8515625" style="0" customWidth="1"/>
    <col min="15" max="15" width="4.7109375" style="0" customWidth="1"/>
    <col min="17" max="17" width="22.57421875" style="0" hidden="1" customWidth="1"/>
    <col min="18" max="18" width="21.00390625" style="0" hidden="1" customWidth="1"/>
    <col min="19" max="21" width="0" style="0" hidden="1" customWidth="1"/>
  </cols>
  <sheetData>
    <row r="1" spans="1:15" ht="24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5" ht="25.5" customHeight="1">
      <c r="A2" s="9" t="s">
        <v>1</v>
      </c>
      <c r="B2" s="191" t="s">
        <v>39</v>
      </c>
      <c r="C2" s="192"/>
      <c r="D2" s="192"/>
      <c r="E2" s="193" t="s">
        <v>19</v>
      </c>
      <c r="F2" s="193"/>
      <c r="G2" s="194"/>
      <c r="H2" s="10" t="s">
        <v>2</v>
      </c>
      <c r="I2" s="195" t="s">
        <v>44</v>
      </c>
      <c r="J2" s="196"/>
      <c r="K2" s="196"/>
      <c r="L2" s="196"/>
      <c r="M2" s="196"/>
      <c r="N2" s="196"/>
      <c r="O2" s="196"/>
    </row>
    <row r="3" spans="1:15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thickBot="1">
      <c r="A4" s="1"/>
      <c r="B4" s="1"/>
      <c r="C4" s="1"/>
      <c r="D4" s="8">
        <f>+M46</f>
        <v>5</v>
      </c>
      <c r="E4" s="197" t="s">
        <v>3</v>
      </c>
      <c r="F4" s="198"/>
      <c r="G4" s="199"/>
      <c r="H4" s="8">
        <f>+O46</f>
        <v>21</v>
      </c>
      <c r="I4" s="1"/>
      <c r="J4" s="1"/>
      <c r="K4" s="1"/>
      <c r="L4" s="1"/>
      <c r="M4" s="1"/>
      <c r="N4" s="1"/>
      <c r="O4" s="1"/>
    </row>
    <row r="5" spans="1:19" ht="12.75" customHeight="1" thickBot="1">
      <c r="A5" s="2"/>
      <c r="B5" s="2"/>
      <c r="C5" s="2"/>
      <c r="D5" s="11" t="s">
        <v>4</v>
      </c>
      <c r="E5" s="12"/>
      <c r="F5" s="12"/>
      <c r="G5" s="12"/>
      <c r="H5" s="11" t="s">
        <v>4</v>
      </c>
      <c r="I5" s="2"/>
      <c r="J5" s="2"/>
      <c r="K5" s="2"/>
      <c r="L5" s="2"/>
      <c r="M5" s="1"/>
      <c r="N5" s="1"/>
      <c r="O5" s="1"/>
      <c r="S5" s="41"/>
    </row>
    <row r="6" spans="1:20" ht="15.75" thickBot="1">
      <c r="A6" s="13" t="s">
        <v>26</v>
      </c>
      <c r="B6" s="3"/>
      <c r="C6" s="3"/>
      <c r="D6" s="3"/>
      <c r="E6" s="14"/>
      <c r="F6" s="200" t="s">
        <v>45</v>
      </c>
      <c r="G6" s="200"/>
      <c r="H6" s="200"/>
      <c r="I6" s="200"/>
      <c r="J6" s="200"/>
      <c r="K6" s="200"/>
      <c r="L6" s="200"/>
      <c r="M6" s="201" t="s">
        <v>46</v>
      </c>
      <c r="N6" s="202"/>
      <c r="O6" s="203"/>
      <c r="S6" s="41"/>
      <c r="T6" s="41"/>
    </row>
    <row r="7" spans="1:2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41"/>
    </row>
    <row r="8" spans="1:20" ht="19.5" thickBot="1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S8" s="41"/>
      <c r="T8" s="41"/>
    </row>
    <row r="9" spans="1:20" ht="13.5" customHeight="1" thickBot="1">
      <c r="A9" s="55" t="s">
        <v>6</v>
      </c>
      <c r="B9" s="181" t="s">
        <v>32</v>
      </c>
      <c r="C9" s="125"/>
      <c r="D9" s="125"/>
      <c r="E9" s="125"/>
      <c r="F9" s="125"/>
      <c r="G9" s="125"/>
      <c r="H9" s="125"/>
      <c r="I9" s="125"/>
      <c r="J9" s="185" t="s">
        <v>7</v>
      </c>
      <c r="K9" s="186"/>
      <c r="L9" s="187"/>
      <c r="M9" s="185" t="s">
        <v>8</v>
      </c>
      <c r="N9" s="186"/>
      <c r="O9" s="187"/>
      <c r="S9" s="41"/>
      <c r="T9" s="41"/>
    </row>
    <row r="10" spans="1:20" ht="13.5" customHeight="1" thickBot="1">
      <c r="A10" s="15">
        <v>1</v>
      </c>
      <c r="B10" s="45" t="s">
        <v>9</v>
      </c>
      <c r="C10" s="138" t="s">
        <v>131</v>
      </c>
      <c r="D10" s="138"/>
      <c r="E10" s="139"/>
      <c r="F10" s="45" t="s">
        <v>9</v>
      </c>
      <c r="G10" s="138" t="s">
        <v>132</v>
      </c>
      <c r="H10" s="138"/>
      <c r="I10" s="138"/>
      <c r="J10" s="34">
        <v>8</v>
      </c>
      <c r="K10" s="37" t="s">
        <v>3</v>
      </c>
      <c r="L10" s="36">
        <v>8</v>
      </c>
      <c r="M10" s="34">
        <f>IF(J10&gt;L10,2,IF(J10=L10,1,0))</f>
        <v>1</v>
      </c>
      <c r="N10" s="37" t="s">
        <v>3</v>
      </c>
      <c r="O10" s="36">
        <f>IF(M10=1,1,IF(M10=2,0,2))</f>
        <v>1</v>
      </c>
      <c r="Q10" t="str">
        <f aca="true" t="shared" si="0" ref="Q10:Q45">C10</f>
        <v>MARIO PERCAN</v>
      </c>
      <c r="R10" t="str">
        <f aca="true" t="shared" si="1" ref="R10:R45">G10</f>
        <v>MARKO JERČIĆ</v>
      </c>
      <c r="S10" s="41"/>
      <c r="T10" s="41"/>
    </row>
    <row r="11" spans="1:20" ht="13.5" customHeight="1" thickBot="1">
      <c r="A11" s="48"/>
      <c r="B11" s="181" t="s">
        <v>33</v>
      </c>
      <c r="C11" s="123"/>
      <c r="D11" s="123"/>
      <c r="E11" s="123"/>
      <c r="F11" s="125"/>
      <c r="G11" s="123"/>
      <c r="H11" s="123"/>
      <c r="I11" s="123"/>
      <c r="J11" s="48"/>
      <c r="K11" s="49"/>
      <c r="L11" s="48"/>
      <c r="M11" s="48"/>
      <c r="N11" s="49"/>
      <c r="O11" s="48"/>
      <c r="Q11">
        <f t="shared" si="0"/>
        <v>0</v>
      </c>
      <c r="R11">
        <f t="shared" si="1"/>
        <v>0</v>
      </c>
      <c r="T11" s="41"/>
    </row>
    <row r="12" spans="1:20" ht="13.5" customHeight="1">
      <c r="A12" s="149">
        <v>2</v>
      </c>
      <c r="B12" s="56" t="s">
        <v>9</v>
      </c>
      <c r="C12" s="204" t="s">
        <v>133</v>
      </c>
      <c r="D12" s="205"/>
      <c r="E12" s="206"/>
      <c r="F12" s="56" t="s">
        <v>9</v>
      </c>
      <c r="G12" s="137" t="s">
        <v>136</v>
      </c>
      <c r="H12" s="138"/>
      <c r="I12" s="138"/>
      <c r="J12" s="156">
        <v>4</v>
      </c>
      <c r="K12" s="153" t="s">
        <v>3</v>
      </c>
      <c r="L12" s="120">
        <v>9</v>
      </c>
      <c r="M12" s="156">
        <f>IF(J12&gt;L12,2,IF(J12=L12,1,0))</f>
        <v>0</v>
      </c>
      <c r="N12" s="153" t="s">
        <v>3</v>
      </c>
      <c r="O12" s="120">
        <f>IF(M12=1,1,IF(M12=2,0,2))</f>
        <v>2</v>
      </c>
      <c r="Q12" t="str">
        <f t="shared" si="0"/>
        <v>DEAN IKIĆ</v>
      </c>
      <c r="R12" t="str">
        <f t="shared" si="1"/>
        <v>PERO ĆUBELA</v>
      </c>
      <c r="T12" s="41"/>
    </row>
    <row r="13" spans="1:20" ht="13.5" customHeight="1">
      <c r="A13" s="150"/>
      <c r="B13" s="57" t="s">
        <v>10</v>
      </c>
      <c r="C13" s="137" t="s">
        <v>134</v>
      </c>
      <c r="D13" s="138"/>
      <c r="E13" s="139"/>
      <c r="F13" s="57" t="s">
        <v>10</v>
      </c>
      <c r="G13" s="137" t="s">
        <v>137</v>
      </c>
      <c r="H13" s="138"/>
      <c r="I13" s="152"/>
      <c r="J13" s="157"/>
      <c r="K13" s="154"/>
      <c r="L13" s="140"/>
      <c r="M13" s="157">
        <f>IF(J13&gt;L13,2,IF(J13=L13,1,0))</f>
        <v>1</v>
      </c>
      <c r="N13" s="154"/>
      <c r="O13" s="140">
        <f>IF(M13=1,1,IF(M13=2,0,2))</f>
        <v>1</v>
      </c>
      <c r="Q13" t="str">
        <f t="shared" si="0"/>
        <v>SUAD ZEMUNOVIĆ</v>
      </c>
      <c r="R13" t="str">
        <f t="shared" si="1"/>
        <v>IGOR HAJSEK</v>
      </c>
      <c r="T13" s="41"/>
    </row>
    <row r="14" spans="1:20" ht="13.5" customHeight="1" thickBot="1">
      <c r="A14" s="151"/>
      <c r="B14" s="58" t="s">
        <v>11</v>
      </c>
      <c r="C14" s="137" t="s">
        <v>135</v>
      </c>
      <c r="D14" s="138"/>
      <c r="E14" s="139"/>
      <c r="F14" s="58" t="s">
        <v>11</v>
      </c>
      <c r="G14" s="122"/>
      <c r="H14" s="136"/>
      <c r="I14" s="136"/>
      <c r="J14" s="158"/>
      <c r="K14" s="155"/>
      <c r="L14" s="141"/>
      <c r="M14" s="158">
        <f>IF(J14&gt;L14,2,IF(J14=L14,1,0))</f>
        <v>1</v>
      </c>
      <c r="N14" s="155"/>
      <c r="O14" s="141">
        <f>IF(M14=1,1,IF(M14=2,0,2))</f>
        <v>1</v>
      </c>
      <c r="Q14" t="str">
        <f t="shared" si="0"/>
        <v>DENIS PAŠKVALIĆ</v>
      </c>
      <c r="R14">
        <f t="shared" si="1"/>
        <v>0</v>
      </c>
      <c r="S14" s="41"/>
      <c r="T14" s="41"/>
    </row>
    <row r="15" spans="1:20" ht="13.5" customHeight="1" thickBot="1">
      <c r="A15" s="48"/>
      <c r="B15" s="181" t="s">
        <v>31</v>
      </c>
      <c r="C15" s="123"/>
      <c r="D15" s="123"/>
      <c r="E15" s="123"/>
      <c r="F15" s="125"/>
      <c r="G15" s="123"/>
      <c r="H15" s="123"/>
      <c r="I15" s="123"/>
      <c r="J15" s="48"/>
      <c r="K15" s="49"/>
      <c r="L15" s="48"/>
      <c r="M15" s="48"/>
      <c r="N15" s="49"/>
      <c r="O15" s="48"/>
      <c r="Q15">
        <f t="shared" si="0"/>
        <v>0</v>
      </c>
      <c r="R15">
        <f t="shared" si="1"/>
        <v>0</v>
      </c>
      <c r="S15" s="41"/>
      <c r="T15" s="41"/>
    </row>
    <row r="16" spans="1:20" ht="13.5" customHeight="1">
      <c r="A16" s="149">
        <v>3</v>
      </c>
      <c r="B16" s="56" t="s">
        <v>9</v>
      </c>
      <c r="C16" s="137" t="s">
        <v>138</v>
      </c>
      <c r="D16" s="138"/>
      <c r="E16" s="139"/>
      <c r="F16" s="56" t="s">
        <v>9</v>
      </c>
      <c r="G16" s="137" t="s">
        <v>142</v>
      </c>
      <c r="H16" s="138"/>
      <c r="I16" s="138"/>
      <c r="J16" s="156">
        <v>5</v>
      </c>
      <c r="K16" s="153" t="s">
        <v>3</v>
      </c>
      <c r="L16" s="120">
        <v>13</v>
      </c>
      <c r="M16" s="156">
        <f>IF(J16&gt;L16,2,IF(J16=L16,1,0))</f>
        <v>0</v>
      </c>
      <c r="N16" s="153" t="s">
        <v>3</v>
      </c>
      <c r="O16" s="120">
        <f>IF(M16=1,1,IF(M16=2,0,2))</f>
        <v>2</v>
      </c>
      <c r="Q16" t="str">
        <f t="shared" si="0"/>
        <v>VILI LENCOVIĆ</v>
      </c>
      <c r="R16" t="str">
        <f t="shared" si="1"/>
        <v>JURE MAGLIĆ</v>
      </c>
      <c r="S16" s="41"/>
      <c r="T16" s="41"/>
    </row>
    <row r="17" spans="1:20" ht="13.5" customHeight="1">
      <c r="A17" s="150"/>
      <c r="B17" s="57" t="s">
        <v>10</v>
      </c>
      <c r="C17" s="137" t="s">
        <v>139</v>
      </c>
      <c r="D17" s="138"/>
      <c r="E17" s="139"/>
      <c r="F17" s="57" t="s">
        <v>10</v>
      </c>
      <c r="G17" s="137" t="s">
        <v>143</v>
      </c>
      <c r="H17" s="138"/>
      <c r="I17" s="152"/>
      <c r="J17" s="157"/>
      <c r="K17" s="154"/>
      <c r="L17" s="140"/>
      <c r="M17" s="157">
        <f>IF(J17&gt;L17,2,IF(J17=L17,1,0))</f>
        <v>1</v>
      </c>
      <c r="N17" s="154"/>
      <c r="O17" s="140">
        <f>IF(M17=1,1,IF(M17=2,0,2))</f>
        <v>1</v>
      </c>
      <c r="Q17" t="str">
        <f t="shared" si="0"/>
        <v>MARKO BEAKOVIĆ</v>
      </c>
      <c r="R17" t="str">
        <f t="shared" si="1"/>
        <v>MARIN ĆUBELA</v>
      </c>
      <c r="T17" s="41"/>
    </row>
    <row r="18" spans="1:20" ht="13.5" customHeight="1">
      <c r="A18" s="150"/>
      <c r="B18" s="57" t="s">
        <v>12</v>
      </c>
      <c r="C18" s="204" t="s">
        <v>140</v>
      </c>
      <c r="D18" s="205"/>
      <c r="E18" s="206"/>
      <c r="F18" s="57" t="s">
        <v>12</v>
      </c>
      <c r="G18" s="137" t="s">
        <v>144</v>
      </c>
      <c r="H18" s="138"/>
      <c r="I18" s="152"/>
      <c r="J18" s="157"/>
      <c r="K18" s="154"/>
      <c r="L18" s="140"/>
      <c r="M18" s="157">
        <f>IF(J18&gt;L18,2,IF(J18=L18,1,0))</f>
        <v>1</v>
      </c>
      <c r="N18" s="154"/>
      <c r="O18" s="140">
        <f>IF(M18=1,1,IF(M18=2,0,2))</f>
        <v>1</v>
      </c>
      <c r="Q18" t="str">
        <f t="shared" si="0"/>
        <v>LUKA FARAGUNA</v>
      </c>
      <c r="R18" t="str">
        <f t="shared" si="1"/>
        <v>FILIP VESELČIĆ</v>
      </c>
      <c r="T18" s="41"/>
    </row>
    <row r="19" spans="1:20" ht="13.5" customHeight="1" thickBot="1">
      <c r="A19" s="151"/>
      <c r="B19" s="58" t="s">
        <v>11</v>
      </c>
      <c r="C19" s="179" t="s">
        <v>141</v>
      </c>
      <c r="D19" s="179"/>
      <c r="E19" s="179"/>
      <c r="F19" s="58" t="s">
        <v>11</v>
      </c>
      <c r="G19" s="179"/>
      <c r="H19" s="179"/>
      <c r="I19" s="180"/>
      <c r="J19" s="158"/>
      <c r="K19" s="155"/>
      <c r="L19" s="141"/>
      <c r="M19" s="158">
        <f>IF(J19&gt;L19,2,IF(J19=L19,1,0))</f>
        <v>1</v>
      </c>
      <c r="N19" s="155"/>
      <c r="O19" s="141">
        <f>IF(M19=1,1,IF(M19=2,0,2))</f>
        <v>1</v>
      </c>
      <c r="Q19" t="str">
        <f t="shared" si="0"/>
        <v>MOMIR DOBRIĆ</v>
      </c>
      <c r="R19">
        <f t="shared" si="1"/>
        <v>0</v>
      </c>
      <c r="T19" s="41"/>
    </row>
    <row r="20" spans="1:20" ht="13.5" customHeight="1" thickBot="1">
      <c r="A20" s="60"/>
      <c r="B20" s="178" t="s">
        <v>13</v>
      </c>
      <c r="C20" s="178"/>
      <c r="D20" s="178"/>
      <c r="E20" s="178"/>
      <c r="F20" s="178"/>
      <c r="G20" s="178"/>
      <c r="H20" s="178"/>
      <c r="I20" s="178"/>
      <c r="J20" s="48"/>
      <c r="K20" s="49"/>
      <c r="L20" s="48"/>
      <c r="M20" s="48"/>
      <c r="N20" s="49"/>
      <c r="O20" s="48"/>
      <c r="Q20">
        <f t="shared" si="0"/>
        <v>0</v>
      </c>
      <c r="R20">
        <f t="shared" si="1"/>
        <v>0</v>
      </c>
      <c r="S20" s="41"/>
      <c r="T20" s="41"/>
    </row>
    <row r="21" spans="1:20" ht="13.5" customHeight="1" thickBot="1">
      <c r="A21" s="15">
        <v>4</v>
      </c>
      <c r="B21" s="61" t="s">
        <v>9</v>
      </c>
      <c r="C21" s="137" t="s">
        <v>145</v>
      </c>
      <c r="D21" s="138"/>
      <c r="E21" s="139"/>
      <c r="F21" s="61" t="s">
        <v>9</v>
      </c>
      <c r="G21" s="137" t="s">
        <v>146</v>
      </c>
      <c r="H21" s="138"/>
      <c r="I21" s="152"/>
      <c r="J21" s="34">
        <v>23</v>
      </c>
      <c r="K21" s="37" t="s">
        <v>3</v>
      </c>
      <c r="L21" s="66">
        <v>30</v>
      </c>
      <c r="M21" s="34">
        <f>IF(J21&gt;L21,2,IF(J21=L21,1,0))</f>
        <v>0</v>
      </c>
      <c r="N21" s="37" t="s">
        <v>3</v>
      </c>
      <c r="O21" s="36">
        <f>IF(M21=1,1,IF(M21=2,0,2))</f>
        <v>2</v>
      </c>
      <c r="Q21" t="str">
        <f t="shared" si="0"/>
        <v>JERE PAVIĆ</v>
      </c>
      <c r="R21" t="str">
        <f t="shared" si="1"/>
        <v>TOMISLAV KOLOBARIĆ</v>
      </c>
      <c r="S21" s="41"/>
      <c r="T21" s="41"/>
    </row>
    <row r="22" spans="1:20" ht="13.5" customHeight="1" thickBot="1">
      <c r="A22" s="18" t="s">
        <v>20</v>
      </c>
      <c r="B22" s="136" t="s">
        <v>14</v>
      </c>
      <c r="C22" s="136"/>
      <c r="D22" s="136"/>
      <c r="E22" s="136"/>
      <c r="F22" s="136"/>
      <c r="G22" s="136"/>
      <c r="H22" s="136"/>
      <c r="I22" s="136"/>
      <c r="J22" s="19"/>
      <c r="K22" s="20"/>
      <c r="L22" s="19"/>
      <c r="M22" s="19"/>
      <c r="N22" s="21"/>
      <c r="O22" s="22"/>
      <c r="Q22">
        <f t="shared" si="0"/>
        <v>0</v>
      </c>
      <c r="R22">
        <f t="shared" si="1"/>
        <v>0</v>
      </c>
      <c r="S22" s="41"/>
      <c r="T22" s="41"/>
    </row>
    <row r="23" spans="1:20" ht="13.5" customHeight="1">
      <c r="A23" s="166" t="s">
        <v>67</v>
      </c>
      <c r="B23" s="163" t="s">
        <v>9</v>
      </c>
      <c r="C23" s="168" t="s">
        <v>147</v>
      </c>
      <c r="D23" s="168"/>
      <c r="E23" s="169"/>
      <c r="F23" s="163" t="s">
        <v>9</v>
      </c>
      <c r="G23" s="172" t="s">
        <v>132</v>
      </c>
      <c r="H23" s="172"/>
      <c r="I23" s="173"/>
      <c r="J23" s="23">
        <v>30</v>
      </c>
      <c r="K23" s="153" t="s">
        <v>3</v>
      </c>
      <c r="L23" s="24">
        <v>43</v>
      </c>
      <c r="M23" s="156">
        <f>IF(J23&gt;L23,2,IF(J23=L23,1,0))</f>
        <v>0</v>
      </c>
      <c r="N23" s="153" t="s">
        <v>3</v>
      </c>
      <c r="O23" s="120">
        <f>IF(M23=1,1,IF(M23=2,0,2))</f>
        <v>2</v>
      </c>
      <c r="Q23" t="str">
        <f t="shared" si="0"/>
        <v>MATEO KLARIĆ</v>
      </c>
      <c r="R23" t="str">
        <f t="shared" si="1"/>
        <v>MARKO JERČIĆ</v>
      </c>
      <c r="S23" s="41"/>
      <c r="T23" s="41"/>
    </row>
    <row r="24" spans="1:20" ht="13.5" customHeight="1" thickBot="1">
      <c r="A24" s="167"/>
      <c r="B24" s="163"/>
      <c r="C24" s="170"/>
      <c r="D24" s="170"/>
      <c r="E24" s="171"/>
      <c r="F24" s="163"/>
      <c r="G24" s="174"/>
      <c r="H24" s="174"/>
      <c r="I24" s="175"/>
      <c r="J24" s="16">
        <v>48</v>
      </c>
      <c r="K24" s="155"/>
      <c r="L24" s="17">
        <v>48</v>
      </c>
      <c r="M24" s="158">
        <f>IF(J24&gt;L24,2,IF(J24=L24,1,0))</f>
        <v>1</v>
      </c>
      <c r="N24" s="155"/>
      <c r="O24" s="141">
        <f>IF(M24=1,1,IF(M24=2,0,2))</f>
        <v>1</v>
      </c>
      <c r="Q24">
        <f t="shared" si="0"/>
        <v>0</v>
      </c>
      <c r="R24">
        <f t="shared" si="1"/>
        <v>0</v>
      </c>
      <c r="S24" s="41"/>
      <c r="T24" s="41"/>
    </row>
    <row r="25" spans="1:20" ht="13.5" customHeight="1">
      <c r="A25" s="166" t="s">
        <v>67</v>
      </c>
      <c r="B25" s="163" t="s">
        <v>10</v>
      </c>
      <c r="C25" s="168" t="s">
        <v>145</v>
      </c>
      <c r="D25" s="168"/>
      <c r="E25" s="169"/>
      <c r="F25" s="163" t="s">
        <v>10</v>
      </c>
      <c r="G25" s="172" t="s">
        <v>148</v>
      </c>
      <c r="H25" s="172"/>
      <c r="I25" s="173"/>
      <c r="J25" s="50">
        <v>36</v>
      </c>
      <c r="K25" s="154" t="s">
        <v>3</v>
      </c>
      <c r="L25" s="51">
        <v>38</v>
      </c>
      <c r="M25" s="157">
        <f>IF(J25&gt;L25,2,IF(J25=L25,1,0))</f>
        <v>0</v>
      </c>
      <c r="N25" s="154"/>
      <c r="O25" s="176">
        <f>IF(M25=1,1,IF(M25=2,0,2))</f>
        <v>2</v>
      </c>
      <c r="Q25" t="str">
        <f t="shared" si="0"/>
        <v>JERE PAVIĆ</v>
      </c>
      <c r="R25" t="str">
        <f t="shared" si="1"/>
        <v>MARINO MILIĆEVIĆ</v>
      </c>
      <c r="S25" s="41"/>
      <c r="T25" s="41"/>
    </row>
    <row r="26" spans="1:20" ht="13.5" customHeight="1" thickBot="1">
      <c r="A26" s="167"/>
      <c r="B26" s="163"/>
      <c r="C26" s="170"/>
      <c r="D26" s="170"/>
      <c r="E26" s="171"/>
      <c r="F26" s="163"/>
      <c r="G26" s="174"/>
      <c r="H26" s="174"/>
      <c r="I26" s="175"/>
      <c r="J26" s="16">
        <v>47</v>
      </c>
      <c r="K26" s="155"/>
      <c r="L26" s="17">
        <v>48</v>
      </c>
      <c r="M26" s="158">
        <f>IF(J26&gt;L26,2,IF(J26=L26,1,0))</f>
        <v>0</v>
      </c>
      <c r="N26" s="155"/>
      <c r="O26" s="177">
        <f>IF(M26=1,1,IF(M26=2,0,2))</f>
        <v>2</v>
      </c>
      <c r="Q26">
        <f t="shared" si="0"/>
        <v>0</v>
      </c>
      <c r="R26">
        <f t="shared" si="1"/>
        <v>0</v>
      </c>
      <c r="S26" s="41"/>
      <c r="T26" s="41"/>
    </row>
    <row r="27" spans="1:20" ht="13.5" customHeight="1" thickBot="1">
      <c r="A27" s="19" t="s">
        <v>21</v>
      </c>
      <c r="B27" s="136" t="s">
        <v>15</v>
      </c>
      <c r="C27" s="136"/>
      <c r="D27" s="136"/>
      <c r="E27" s="136"/>
      <c r="F27" s="136"/>
      <c r="G27" s="136"/>
      <c r="H27" s="136"/>
      <c r="I27" s="136"/>
      <c r="J27" s="19"/>
      <c r="K27" s="20"/>
      <c r="L27" s="19"/>
      <c r="M27" s="19"/>
      <c r="N27" s="21"/>
      <c r="O27" s="19"/>
      <c r="Q27">
        <f t="shared" si="0"/>
        <v>0</v>
      </c>
      <c r="R27">
        <f t="shared" si="1"/>
        <v>0</v>
      </c>
      <c r="S27" s="41"/>
      <c r="T27" s="41"/>
    </row>
    <row r="28" spans="1:20" ht="13.5" customHeight="1">
      <c r="A28" s="28">
        <v>2</v>
      </c>
      <c r="B28" s="47" t="s">
        <v>9</v>
      </c>
      <c r="C28" s="138" t="s">
        <v>139</v>
      </c>
      <c r="D28" s="138"/>
      <c r="E28" s="139"/>
      <c r="F28" s="47" t="s">
        <v>9</v>
      </c>
      <c r="G28" s="138" t="s">
        <v>136</v>
      </c>
      <c r="H28" s="138"/>
      <c r="I28" s="138"/>
      <c r="J28" s="29">
        <v>9</v>
      </c>
      <c r="K28" s="30" t="s">
        <v>3</v>
      </c>
      <c r="L28" s="31">
        <v>18</v>
      </c>
      <c r="M28" s="29">
        <f>IF(J28&gt;L28,2,IF(J28=L28,1,0))</f>
        <v>0</v>
      </c>
      <c r="N28" s="30" t="s">
        <v>3</v>
      </c>
      <c r="O28" s="31">
        <f>IF(M28=1,1,IF(M28=2,0,2))</f>
        <v>2</v>
      </c>
      <c r="Q28" t="str">
        <f t="shared" si="0"/>
        <v>MARKO BEAKOVIĆ</v>
      </c>
      <c r="R28" t="str">
        <f t="shared" si="1"/>
        <v>PERO ĆUBELA</v>
      </c>
      <c r="S28" s="41"/>
      <c r="T28" s="41"/>
    </row>
    <row r="29" spans="1:20" ht="13.5" customHeight="1" thickBot="1">
      <c r="A29" s="15">
        <v>3</v>
      </c>
      <c r="B29" s="45" t="s">
        <v>10</v>
      </c>
      <c r="C29" s="138" t="s">
        <v>131</v>
      </c>
      <c r="D29" s="138"/>
      <c r="E29" s="139"/>
      <c r="F29" s="45" t="s">
        <v>10</v>
      </c>
      <c r="G29" s="138" t="s">
        <v>143</v>
      </c>
      <c r="H29" s="138"/>
      <c r="I29" s="138"/>
      <c r="J29" s="26">
        <v>12</v>
      </c>
      <c r="K29" s="32" t="s">
        <v>3</v>
      </c>
      <c r="L29" s="27">
        <v>7</v>
      </c>
      <c r="M29" s="26">
        <f>IF(J29&gt;L29,2,IF(J29=L29,1,0))</f>
        <v>2</v>
      </c>
      <c r="N29" s="25" t="s">
        <v>3</v>
      </c>
      <c r="O29" s="27">
        <f>IF(M29=1,1,IF(M29=2,0,2))</f>
        <v>0</v>
      </c>
      <c r="Q29" t="str">
        <f t="shared" si="0"/>
        <v>MARIO PERCAN</v>
      </c>
      <c r="R29" t="str">
        <f t="shared" si="1"/>
        <v>MARIN ĆUBELA</v>
      </c>
      <c r="S29" s="41"/>
      <c r="T29" s="41"/>
    </row>
    <row r="30" spans="1:20" ht="13.5" customHeight="1" thickBot="1">
      <c r="A30" s="19" t="s">
        <v>22</v>
      </c>
      <c r="B30" s="160" t="s">
        <v>25</v>
      </c>
      <c r="C30" s="160"/>
      <c r="D30" s="160"/>
      <c r="E30" s="160"/>
      <c r="F30" s="160"/>
      <c r="G30" s="160"/>
      <c r="H30" s="160"/>
      <c r="I30" s="160"/>
      <c r="J30" s="19"/>
      <c r="K30" s="20"/>
      <c r="L30" s="19"/>
      <c r="M30" s="19"/>
      <c r="N30" s="21"/>
      <c r="O30" s="19"/>
      <c r="Q30">
        <f t="shared" si="0"/>
        <v>0</v>
      </c>
      <c r="R30">
        <f t="shared" si="1"/>
        <v>0</v>
      </c>
      <c r="S30" s="41"/>
      <c r="T30" s="41"/>
    </row>
    <row r="31" spans="1:20" ht="13.5" customHeight="1">
      <c r="A31" s="161" t="s">
        <v>67</v>
      </c>
      <c r="B31" s="163" t="s">
        <v>9</v>
      </c>
      <c r="C31" s="164" t="s">
        <v>140</v>
      </c>
      <c r="D31" s="164"/>
      <c r="E31" s="165"/>
      <c r="F31" s="163" t="s">
        <v>9</v>
      </c>
      <c r="G31" s="159" t="s">
        <v>146</v>
      </c>
      <c r="H31" s="159"/>
      <c r="I31" s="137"/>
      <c r="J31" s="23">
        <v>43</v>
      </c>
      <c r="K31" s="153" t="s">
        <v>3</v>
      </c>
      <c r="L31" s="24">
        <v>52</v>
      </c>
      <c r="M31" s="156">
        <f>IF(J31&gt;L31,2,IF(J31=L31,1,0))</f>
        <v>0</v>
      </c>
      <c r="N31" s="153" t="s">
        <v>3</v>
      </c>
      <c r="O31" s="120">
        <f>IF(M31=1,1,IF(M31=2,0,2))</f>
        <v>2</v>
      </c>
      <c r="Q31" t="str">
        <f t="shared" si="0"/>
        <v>LUKA FARAGUNA</v>
      </c>
      <c r="R31" t="str">
        <f t="shared" si="1"/>
        <v>TOMISLAV KOLOBARIĆ</v>
      </c>
      <c r="S31" s="41"/>
      <c r="T31" s="41"/>
    </row>
    <row r="32" spans="1:20" ht="13.5" customHeight="1" thickBot="1">
      <c r="A32" s="162"/>
      <c r="B32" s="163"/>
      <c r="C32" s="159" t="s">
        <v>145</v>
      </c>
      <c r="D32" s="159"/>
      <c r="E32" s="159"/>
      <c r="F32" s="163"/>
      <c r="G32" s="159" t="s">
        <v>148</v>
      </c>
      <c r="H32" s="159"/>
      <c r="I32" s="137"/>
      <c r="J32" s="16">
        <v>57</v>
      </c>
      <c r="K32" s="155"/>
      <c r="L32" s="17">
        <v>58</v>
      </c>
      <c r="M32" s="158">
        <f>IF(J32&gt;L32,2,IF(J32=L32,1,0))</f>
        <v>0</v>
      </c>
      <c r="N32" s="155" t="s">
        <v>3</v>
      </c>
      <c r="O32" s="141">
        <f>IF(M32=1,1,IF(M32=2,0,2))</f>
        <v>2</v>
      </c>
      <c r="Q32" t="str">
        <f t="shared" si="0"/>
        <v>JERE PAVIĆ</v>
      </c>
      <c r="R32" t="str">
        <f t="shared" si="1"/>
        <v>MARINO MILIĆEVIĆ</v>
      </c>
      <c r="S32" s="41"/>
      <c r="T32" s="41"/>
    </row>
    <row r="33" spans="1:20" ht="13.5" customHeight="1" thickBot="1">
      <c r="A33" s="33" t="s">
        <v>23</v>
      </c>
      <c r="B33" s="136" t="s">
        <v>32</v>
      </c>
      <c r="C33" s="136"/>
      <c r="D33" s="136"/>
      <c r="E33" s="136"/>
      <c r="F33" s="136"/>
      <c r="G33" s="136"/>
      <c r="H33" s="136"/>
      <c r="I33" s="136"/>
      <c r="J33" s="19"/>
      <c r="K33" s="20"/>
      <c r="L33" s="19"/>
      <c r="M33" s="19"/>
      <c r="N33" s="21"/>
      <c r="O33" s="22"/>
      <c r="Q33">
        <f t="shared" si="0"/>
        <v>0</v>
      </c>
      <c r="R33">
        <f t="shared" si="1"/>
        <v>0</v>
      </c>
      <c r="S33" s="41"/>
      <c r="T33" s="41"/>
    </row>
    <row r="34" spans="1:20" ht="13.5" customHeight="1" thickBot="1">
      <c r="A34" s="15">
        <v>3</v>
      </c>
      <c r="B34" s="45" t="s">
        <v>9</v>
      </c>
      <c r="C34" s="138" t="s">
        <v>138</v>
      </c>
      <c r="D34" s="138"/>
      <c r="E34" s="139"/>
      <c r="F34" s="45" t="s">
        <v>9</v>
      </c>
      <c r="G34" s="138" t="s">
        <v>149</v>
      </c>
      <c r="H34" s="138"/>
      <c r="I34" s="152"/>
      <c r="J34" s="34">
        <v>3</v>
      </c>
      <c r="K34" s="35" t="s">
        <v>3</v>
      </c>
      <c r="L34" s="36">
        <v>13</v>
      </c>
      <c r="M34" s="34">
        <f>IF(J34&gt;L34,2,IF(J34=L34,1,0))</f>
        <v>0</v>
      </c>
      <c r="N34" s="37" t="s">
        <v>3</v>
      </c>
      <c r="O34" s="36">
        <f>IF(M34=1,1,IF(M34=2,0,2))</f>
        <v>2</v>
      </c>
      <c r="Q34" t="str">
        <f t="shared" si="0"/>
        <v>VILI LENCOVIĆ</v>
      </c>
      <c r="R34" t="str">
        <f t="shared" si="1"/>
        <v>ANĐELKO BALJAK</v>
      </c>
      <c r="S34" s="41"/>
      <c r="T34" s="41"/>
    </row>
    <row r="35" spans="1:20" ht="13.5" customHeight="1" thickBot="1">
      <c r="A35" s="33" t="s">
        <v>20</v>
      </c>
      <c r="B35" s="136" t="s">
        <v>33</v>
      </c>
      <c r="C35" s="136"/>
      <c r="D35" s="136"/>
      <c r="E35" s="136"/>
      <c r="F35" s="136"/>
      <c r="G35" s="136"/>
      <c r="H35" s="136"/>
      <c r="I35" s="136"/>
      <c r="J35" s="19"/>
      <c r="K35" s="20"/>
      <c r="L35" s="19"/>
      <c r="M35" s="19"/>
      <c r="N35" s="21"/>
      <c r="O35" s="22"/>
      <c r="Q35">
        <f t="shared" si="0"/>
        <v>0</v>
      </c>
      <c r="R35">
        <f t="shared" si="1"/>
        <v>0</v>
      </c>
      <c r="S35" s="41"/>
      <c r="T35" s="41"/>
    </row>
    <row r="36" spans="1:20" ht="13.5" customHeight="1">
      <c r="A36" s="149">
        <v>1</v>
      </c>
      <c r="B36" s="46" t="s">
        <v>9</v>
      </c>
      <c r="C36" s="138" t="s">
        <v>139</v>
      </c>
      <c r="D36" s="138"/>
      <c r="E36" s="139"/>
      <c r="F36" s="46" t="s">
        <v>9</v>
      </c>
      <c r="G36" s="138" t="s">
        <v>142</v>
      </c>
      <c r="H36" s="138"/>
      <c r="I36" s="152"/>
      <c r="J36" s="156">
        <v>1</v>
      </c>
      <c r="K36" s="153" t="s">
        <v>3</v>
      </c>
      <c r="L36" s="120">
        <v>13</v>
      </c>
      <c r="M36" s="156">
        <f>IF(J36&gt;L36,2,IF(J36=L36,1,0))</f>
        <v>0</v>
      </c>
      <c r="N36" s="153" t="s">
        <v>3</v>
      </c>
      <c r="O36" s="120">
        <f>IF(M36=1,1,IF(M36=2,0,2))</f>
        <v>2</v>
      </c>
      <c r="Q36" t="str">
        <f t="shared" si="0"/>
        <v>MARKO BEAKOVIĆ</v>
      </c>
      <c r="R36" t="str">
        <f t="shared" si="1"/>
        <v>JURE MAGLIĆ</v>
      </c>
      <c r="S36" s="41"/>
      <c r="T36" s="41"/>
    </row>
    <row r="37" spans="1:20" ht="13.5" customHeight="1">
      <c r="A37" s="150"/>
      <c r="B37" s="46" t="s">
        <v>10</v>
      </c>
      <c r="C37" s="138" t="s">
        <v>140</v>
      </c>
      <c r="D37" s="138"/>
      <c r="E37" s="139"/>
      <c r="F37" s="46" t="s">
        <v>10</v>
      </c>
      <c r="G37" s="138" t="s">
        <v>136</v>
      </c>
      <c r="H37" s="138"/>
      <c r="I37" s="152"/>
      <c r="J37" s="157"/>
      <c r="K37" s="154"/>
      <c r="L37" s="140"/>
      <c r="M37" s="157">
        <f>IF(J37&gt;L37,2,IF(J37=L37,1,0))</f>
        <v>1</v>
      </c>
      <c r="N37" s="154" t="s">
        <v>3</v>
      </c>
      <c r="O37" s="140">
        <f>IF(M37=1,1,IF(M37=2,0,2))</f>
        <v>1</v>
      </c>
      <c r="Q37" t="str">
        <f t="shared" si="0"/>
        <v>LUKA FARAGUNA</v>
      </c>
      <c r="R37" t="str">
        <f t="shared" si="1"/>
        <v>PERO ĆUBELA</v>
      </c>
      <c r="S37" s="41"/>
      <c r="T37" s="41"/>
    </row>
    <row r="38" spans="1:20" ht="13.5" customHeight="1" thickBot="1">
      <c r="A38" s="151"/>
      <c r="B38" s="46" t="s">
        <v>11</v>
      </c>
      <c r="C38" s="138"/>
      <c r="D38" s="138"/>
      <c r="E38" s="139"/>
      <c r="F38" s="46" t="s">
        <v>11</v>
      </c>
      <c r="G38" s="138"/>
      <c r="H38" s="138"/>
      <c r="I38" s="152"/>
      <c r="J38" s="158"/>
      <c r="K38" s="155"/>
      <c r="L38" s="141"/>
      <c r="M38" s="158">
        <f>IF(J38&gt;L38,2,IF(J38=L38,1,0))</f>
        <v>1</v>
      </c>
      <c r="N38" s="155" t="s">
        <v>3</v>
      </c>
      <c r="O38" s="141">
        <f>IF(M38=1,1,IF(M38=2,0,2))</f>
        <v>1</v>
      </c>
      <c r="Q38">
        <f t="shared" si="0"/>
        <v>0</v>
      </c>
      <c r="R38">
        <f t="shared" si="1"/>
        <v>0</v>
      </c>
      <c r="S38" s="41"/>
      <c r="T38" s="41"/>
    </row>
    <row r="39" spans="1:20" ht="13.5" customHeight="1" thickBot="1">
      <c r="A39" s="19" t="s">
        <v>24</v>
      </c>
      <c r="B39" s="136" t="s">
        <v>31</v>
      </c>
      <c r="C39" s="136"/>
      <c r="D39" s="136"/>
      <c r="E39" s="136"/>
      <c r="F39" s="136"/>
      <c r="G39" s="136"/>
      <c r="H39" s="136"/>
      <c r="I39" s="136"/>
      <c r="J39" s="19"/>
      <c r="K39" s="20"/>
      <c r="L39" s="19"/>
      <c r="M39" s="19"/>
      <c r="N39" s="21"/>
      <c r="O39" s="19"/>
      <c r="Q39">
        <f t="shared" si="0"/>
        <v>0</v>
      </c>
      <c r="R39">
        <f t="shared" si="1"/>
        <v>0</v>
      </c>
      <c r="S39" s="41"/>
      <c r="T39" s="41"/>
    </row>
    <row r="40" spans="1:20" ht="13.5" customHeight="1">
      <c r="A40" s="149">
        <v>4</v>
      </c>
      <c r="B40" s="4" t="s">
        <v>9</v>
      </c>
      <c r="C40" s="142" t="s">
        <v>141</v>
      </c>
      <c r="D40" s="143"/>
      <c r="E40" s="144"/>
      <c r="F40" s="4" t="s">
        <v>9</v>
      </c>
      <c r="G40" s="142" t="s">
        <v>146</v>
      </c>
      <c r="H40" s="143"/>
      <c r="I40" s="143"/>
      <c r="J40" s="146">
        <v>7</v>
      </c>
      <c r="K40" s="153" t="s">
        <v>3</v>
      </c>
      <c r="L40" s="120">
        <v>13</v>
      </c>
      <c r="M40" s="156">
        <f>IF(J40&gt;L40,2,IF(J40=L40,1,0))</f>
        <v>0</v>
      </c>
      <c r="N40" s="153" t="s">
        <v>3</v>
      </c>
      <c r="O40" s="120">
        <f>IF(M40=1,1,IF(M40=2,0,2))</f>
        <v>2</v>
      </c>
      <c r="Q40" t="str">
        <f t="shared" si="0"/>
        <v>MOMIR DOBRIĆ</v>
      </c>
      <c r="R40" t="str">
        <f t="shared" si="1"/>
        <v>TOMISLAV KOLOBARIĆ</v>
      </c>
      <c r="S40" s="41"/>
      <c r="T40" s="41"/>
    </row>
    <row r="41" spans="1:20" ht="13.5" customHeight="1">
      <c r="A41" s="150"/>
      <c r="B41" s="4" t="s">
        <v>10</v>
      </c>
      <c r="C41" s="142" t="s">
        <v>135</v>
      </c>
      <c r="D41" s="143"/>
      <c r="E41" s="144"/>
      <c r="F41" s="4" t="s">
        <v>10</v>
      </c>
      <c r="G41" s="142" t="s">
        <v>132</v>
      </c>
      <c r="H41" s="143"/>
      <c r="I41" s="145"/>
      <c r="J41" s="147"/>
      <c r="K41" s="154"/>
      <c r="L41" s="140"/>
      <c r="M41" s="157">
        <f>IF(J41&gt;L41,2,IF(J41=L41,1,0))</f>
        <v>1</v>
      </c>
      <c r="N41" s="154" t="s">
        <v>3</v>
      </c>
      <c r="O41" s="140">
        <f>IF(M41=1,1,IF(M41=2,0,2))</f>
        <v>1</v>
      </c>
      <c r="Q41" t="str">
        <f t="shared" si="0"/>
        <v>DENIS PAŠKVALIĆ</v>
      </c>
      <c r="R41" t="str">
        <f t="shared" si="1"/>
        <v>MARKO JERČIĆ</v>
      </c>
      <c r="S41" s="41"/>
      <c r="T41" s="41"/>
    </row>
    <row r="42" spans="1:20" ht="13.5" customHeight="1">
      <c r="A42" s="150"/>
      <c r="B42" s="4" t="s">
        <v>12</v>
      </c>
      <c r="C42" s="142" t="s">
        <v>147</v>
      </c>
      <c r="D42" s="143"/>
      <c r="E42" s="144"/>
      <c r="F42" s="4" t="s">
        <v>12</v>
      </c>
      <c r="G42" s="142" t="s">
        <v>137</v>
      </c>
      <c r="H42" s="143"/>
      <c r="I42" s="143"/>
      <c r="J42" s="147"/>
      <c r="K42" s="154"/>
      <c r="L42" s="140"/>
      <c r="M42" s="157">
        <f>IF(J42&gt;L42,2,IF(J42=L42,1,0))</f>
        <v>1</v>
      </c>
      <c r="N42" s="154" t="s">
        <v>3</v>
      </c>
      <c r="O42" s="140">
        <f>IF(M42=1,1,IF(M42=2,0,2))</f>
        <v>1</v>
      </c>
      <c r="Q42" t="str">
        <f t="shared" si="0"/>
        <v>MATEO KLARIĆ</v>
      </c>
      <c r="R42" t="str">
        <f t="shared" si="1"/>
        <v>IGOR HAJSEK</v>
      </c>
      <c r="S42" s="41"/>
      <c r="T42" s="41"/>
    </row>
    <row r="43" spans="1:20" ht="13.5" customHeight="1" thickBot="1">
      <c r="A43" s="151"/>
      <c r="B43" s="38" t="s">
        <v>11</v>
      </c>
      <c r="C43" s="137"/>
      <c r="D43" s="138"/>
      <c r="E43" s="139"/>
      <c r="F43" s="38" t="s">
        <v>11</v>
      </c>
      <c r="G43" s="142"/>
      <c r="H43" s="143"/>
      <c r="I43" s="143"/>
      <c r="J43" s="148"/>
      <c r="K43" s="155"/>
      <c r="L43" s="141"/>
      <c r="M43" s="158">
        <f>IF(J43&gt;L43,2,IF(J43=L43,1,0))</f>
        <v>1</v>
      </c>
      <c r="N43" s="155" t="s">
        <v>3</v>
      </c>
      <c r="O43" s="141">
        <f>IF(M43=1,1,IF(M43=2,0,2))</f>
        <v>1</v>
      </c>
      <c r="Q43">
        <f t="shared" si="0"/>
        <v>0</v>
      </c>
      <c r="R43">
        <f t="shared" si="1"/>
        <v>0</v>
      </c>
      <c r="S43" s="41"/>
      <c r="T43" s="41"/>
    </row>
    <row r="44" spans="1:20" ht="13.5" customHeight="1" thickBot="1">
      <c r="A44" s="48"/>
      <c r="B44" s="136" t="s">
        <v>13</v>
      </c>
      <c r="C44" s="136"/>
      <c r="D44" s="136"/>
      <c r="E44" s="136"/>
      <c r="F44" s="136"/>
      <c r="G44" s="136"/>
      <c r="H44" s="136"/>
      <c r="I44" s="136"/>
      <c r="J44" s="63"/>
      <c r="K44" s="49"/>
      <c r="L44" s="48"/>
      <c r="M44" s="48"/>
      <c r="N44" s="49"/>
      <c r="O44" s="48"/>
      <c r="Q44">
        <f t="shared" si="0"/>
        <v>0</v>
      </c>
      <c r="R44">
        <f t="shared" si="1"/>
        <v>0</v>
      </c>
      <c r="S44" s="41"/>
      <c r="T44" s="41"/>
    </row>
    <row r="45" spans="1:20" ht="13.5" customHeight="1" thickBot="1">
      <c r="A45" s="15">
        <v>2</v>
      </c>
      <c r="B45" s="45" t="s">
        <v>9</v>
      </c>
      <c r="C45" s="137" t="s">
        <v>131</v>
      </c>
      <c r="D45" s="138"/>
      <c r="E45" s="139"/>
      <c r="F45" s="45" t="s">
        <v>9</v>
      </c>
      <c r="G45" s="121" t="s">
        <v>143</v>
      </c>
      <c r="H45" s="121"/>
      <c r="I45" s="122"/>
      <c r="J45" s="64">
        <v>25</v>
      </c>
      <c r="K45" s="37" t="s">
        <v>3</v>
      </c>
      <c r="L45" s="36">
        <v>24</v>
      </c>
      <c r="M45" s="34">
        <f>IF(J45&gt;L45,2,IF(J45=L45,1,0))</f>
        <v>2</v>
      </c>
      <c r="N45" s="65" t="s">
        <v>3</v>
      </c>
      <c r="O45" s="36">
        <f>IF(M45=1,1,IF(M45=2,0,2))</f>
        <v>0</v>
      </c>
      <c r="Q45" t="str">
        <f t="shared" si="0"/>
        <v>MARIO PERCAN</v>
      </c>
      <c r="R45" t="str">
        <f t="shared" si="1"/>
        <v>MARIN ĆUBELA</v>
      </c>
      <c r="S45" s="41"/>
      <c r="T45" s="41"/>
    </row>
    <row r="46" spans="1:20" ht="13.5" customHeight="1" thickBot="1">
      <c r="A46" s="39" t="s">
        <v>16</v>
      </c>
      <c r="B46" s="39"/>
      <c r="C46" s="77" t="s">
        <v>150</v>
      </c>
      <c r="D46" s="62"/>
      <c r="E46" s="39"/>
      <c r="F46" s="39"/>
      <c r="G46" s="39"/>
      <c r="H46" s="39"/>
      <c r="I46" s="39"/>
      <c r="J46" s="34">
        <f>J45+J40+J36+J34+J31+J29+J28+J25+J23+J21+J16+J12+J10</f>
        <v>206</v>
      </c>
      <c r="K46" s="37" t="s">
        <v>3</v>
      </c>
      <c r="L46" s="36">
        <f>L45+L40+L36+L34+L31+L29+L28+L25+L23+L21+L16+L12+L10</f>
        <v>281</v>
      </c>
      <c r="M46" s="34">
        <f>M45+M40+M36+M34+M31+M29+M28+M25+M23+M21+M16+M12+M10</f>
        <v>5</v>
      </c>
      <c r="N46" s="40" t="s">
        <v>3</v>
      </c>
      <c r="O46" s="36">
        <f>O45+O40+O36+O34+O31+O29+O28+O25+O23+O21+O16+O12+O10</f>
        <v>21</v>
      </c>
      <c r="P46" s="84"/>
      <c r="S46" s="41"/>
      <c r="T46" s="41"/>
    </row>
    <row r="47" spans="1:20" ht="13.5" customHeight="1" thickBot="1">
      <c r="A47" s="123" t="s">
        <v>27</v>
      </c>
      <c r="B47" s="123"/>
      <c r="C47" s="123"/>
      <c r="D47" s="123"/>
      <c r="E47" s="123" t="s">
        <v>30</v>
      </c>
      <c r="F47" s="123"/>
      <c r="G47" s="123"/>
      <c r="H47" s="123"/>
      <c r="J47" s="124"/>
      <c r="K47" s="118"/>
      <c r="L47" s="118"/>
      <c r="M47" s="118"/>
      <c r="N47" s="118"/>
      <c r="O47" s="119"/>
      <c r="S47" s="41"/>
      <c r="T47" s="41"/>
    </row>
    <row r="48" spans="1:20" ht="15.75" customHeight="1" thickBot="1">
      <c r="A48" s="52">
        <v>1</v>
      </c>
      <c r="B48" s="130" t="s">
        <v>133</v>
      </c>
      <c r="C48" s="130">
        <f aca="true" t="shared" si="2" ref="C48:D59">IF(Q2&lt;&gt;"",Q2,"")</f>
      </c>
      <c r="D48" s="130">
        <f t="shared" si="2"/>
      </c>
      <c r="E48" s="52">
        <v>1</v>
      </c>
      <c r="F48" s="130" t="s">
        <v>142</v>
      </c>
      <c r="G48" s="130"/>
      <c r="H48" s="130"/>
      <c r="I48" s="39"/>
      <c r="J48" s="131" t="s">
        <v>17</v>
      </c>
      <c r="K48" s="132"/>
      <c r="L48" s="132"/>
      <c r="M48" s="132"/>
      <c r="N48" s="132"/>
      <c r="O48" s="133"/>
      <c r="S48" s="41"/>
      <c r="T48" s="41"/>
    </row>
    <row r="49" spans="1:20" ht="11.25" customHeight="1">
      <c r="A49" s="52">
        <v>2</v>
      </c>
      <c r="B49" s="128" t="s">
        <v>134</v>
      </c>
      <c r="C49" s="128">
        <f t="shared" si="2"/>
      </c>
      <c r="D49" s="128">
        <f t="shared" si="2"/>
      </c>
      <c r="E49" s="54">
        <v>2</v>
      </c>
      <c r="F49" s="128" t="s">
        <v>146</v>
      </c>
      <c r="G49" s="128"/>
      <c r="H49" s="128"/>
      <c r="I49" s="39"/>
      <c r="J49" s="78"/>
      <c r="K49" s="79"/>
      <c r="L49" s="134" t="str">
        <f>IF(M46&gt;O46,"2 : 0",IF(M46=O46,"1 : 1","0 : 2"))</f>
        <v>0 : 2</v>
      </c>
      <c r="M49" s="134"/>
      <c r="N49" s="79"/>
      <c r="O49" s="80"/>
      <c r="S49" s="41"/>
      <c r="T49" s="41"/>
    </row>
    <row r="50" spans="1:20" ht="11.25" customHeight="1" thickBot="1">
      <c r="A50" s="52">
        <v>3</v>
      </c>
      <c r="B50" s="128" t="s">
        <v>138</v>
      </c>
      <c r="C50" s="128">
        <f t="shared" si="2"/>
      </c>
      <c r="D50" s="128">
        <f t="shared" si="2"/>
      </c>
      <c r="E50" s="52">
        <v>3</v>
      </c>
      <c r="F50" s="128" t="s">
        <v>148</v>
      </c>
      <c r="G50" s="128"/>
      <c r="H50" s="128"/>
      <c r="I50" s="41"/>
      <c r="J50" s="81"/>
      <c r="K50" s="82"/>
      <c r="L50" s="135"/>
      <c r="M50" s="135"/>
      <c r="N50" s="82"/>
      <c r="O50" s="83"/>
      <c r="S50" s="41"/>
      <c r="T50" s="41"/>
    </row>
    <row r="51" spans="1:20" ht="11.25" customHeight="1">
      <c r="A51" s="52">
        <v>4</v>
      </c>
      <c r="B51" s="128" t="s">
        <v>131</v>
      </c>
      <c r="C51" s="128">
        <f t="shared" si="2"/>
      </c>
      <c r="D51" s="128">
        <f t="shared" si="2"/>
      </c>
      <c r="E51" s="54">
        <v>4</v>
      </c>
      <c r="F51" s="128" t="s">
        <v>136</v>
      </c>
      <c r="G51" s="128"/>
      <c r="H51" s="128"/>
      <c r="J51" s="1"/>
      <c r="K51" s="1"/>
      <c r="L51" s="1"/>
      <c r="M51" s="1"/>
      <c r="N51" s="1"/>
      <c r="O51" s="1"/>
      <c r="S51" s="41"/>
      <c r="T51" s="41"/>
    </row>
    <row r="52" spans="1:20" ht="12" customHeight="1">
      <c r="A52" s="52">
        <v>5</v>
      </c>
      <c r="B52" s="128" t="s">
        <v>141</v>
      </c>
      <c r="C52" s="128">
        <f t="shared" si="2"/>
      </c>
      <c r="D52" s="128">
        <f t="shared" si="2"/>
      </c>
      <c r="E52" s="52">
        <v>5</v>
      </c>
      <c r="F52" s="128" t="s">
        <v>132</v>
      </c>
      <c r="G52" s="128"/>
      <c r="H52" s="128"/>
      <c r="J52" s="67" t="s">
        <v>18</v>
      </c>
      <c r="K52" s="1"/>
      <c r="L52" s="1"/>
      <c r="M52" s="1"/>
      <c r="N52" s="1"/>
      <c r="O52" s="1"/>
      <c r="S52" s="41"/>
      <c r="T52" s="41"/>
    </row>
    <row r="53" spans="1:15" ht="12" customHeight="1">
      <c r="A53" s="52">
        <v>6</v>
      </c>
      <c r="B53" s="128" t="s">
        <v>139</v>
      </c>
      <c r="C53" s="128">
        <f t="shared" si="2"/>
      </c>
      <c r="D53" s="128">
        <f t="shared" si="2"/>
      </c>
      <c r="E53" s="54">
        <v>6</v>
      </c>
      <c r="F53" s="128" t="s">
        <v>137</v>
      </c>
      <c r="G53" s="128"/>
      <c r="H53" s="128"/>
      <c r="J53" s="1" t="s">
        <v>9</v>
      </c>
      <c r="K53" s="71" t="s">
        <v>151</v>
      </c>
      <c r="L53" s="68"/>
      <c r="M53" s="68"/>
      <c r="N53" s="68"/>
      <c r="O53" s="1"/>
    </row>
    <row r="54" spans="1:15" ht="12" customHeight="1">
      <c r="A54" s="52">
        <v>7</v>
      </c>
      <c r="B54" s="128" t="s">
        <v>135</v>
      </c>
      <c r="C54" s="128">
        <f t="shared" si="2"/>
      </c>
      <c r="D54" s="128">
        <f t="shared" si="2"/>
      </c>
      <c r="E54" s="52">
        <v>7</v>
      </c>
      <c r="F54" s="128" t="s">
        <v>143</v>
      </c>
      <c r="G54" s="128"/>
      <c r="H54" s="128"/>
      <c r="I54" s="2"/>
      <c r="J54" s="1"/>
      <c r="K54" s="67"/>
      <c r="L54" s="1"/>
      <c r="M54" s="1"/>
      <c r="N54" s="1"/>
      <c r="O54" s="1"/>
    </row>
    <row r="55" spans="1:14" ht="12" customHeight="1">
      <c r="A55" s="52">
        <v>8</v>
      </c>
      <c r="B55" s="128" t="s">
        <v>140</v>
      </c>
      <c r="C55" s="128">
        <f t="shared" si="2"/>
      </c>
      <c r="D55" s="128">
        <f t="shared" si="2"/>
      </c>
      <c r="E55" s="54">
        <v>8</v>
      </c>
      <c r="F55" s="128" t="s">
        <v>144</v>
      </c>
      <c r="G55" s="128"/>
      <c r="H55" s="128"/>
      <c r="J55" t="s">
        <v>10</v>
      </c>
      <c r="K55" s="71" t="s">
        <v>152</v>
      </c>
      <c r="L55" s="69"/>
      <c r="M55" s="69"/>
      <c r="N55" s="69"/>
    </row>
    <row r="56" spans="1:15" ht="12" customHeight="1">
      <c r="A56" s="52">
        <v>9</v>
      </c>
      <c r="B56" s="128" t="s">
        <v>145</v>
      </c>
      <c r="C56" s="128" t="str">
        <f t="shared" si="2"/>
        <v>MARIO PERCAN</v>
      </c>
      <c r="D56" s="128" t="str">
        <f t="shared" si="2"/>
        <v>MARKO JERČIĆ</v>
      </c>
      <c r="E56" s="52">
        <v>9</v>
      </c>
      <c r="F56" s="128" t="s">
        <v>149</v>
      </c>
      <c r="G56" s="128"/>
      <c r="H56" s="128"/>
      <c r="I56" s="6"/>
      <c r="J56" s="6"/>
      <c r="K56" s="6"/>
      <c r="L56" s="6"/>
      <c r="M56" s="6"/>
      <c r="N56" s="6"/>
      <c r="O56" s="6"/>
    </row>
    <row r="57" spans="1:15" ht="12" customHeight="1">
      <c r="A57" s="52">
        <v>10</v>
      </c>
      <c r="B57" s="129" t="s">
        <v>147</v>
      </c>
      <c r="C57" s="129">
        <f t="shared" si="2"/>
        <v>0</v>
      </c>
      <c r="D57" s="129">
        <f t="shared" si="2"/>
        <v>0</v>
      </c>
      <c r="E57" s="54">
        <v>10</v>
      </c>
      <c r="F57" s="128">
        <f>IF(T11&lt;&gt;"",T11,"")</f>
      </c>
      <c r="G57" s="128"/>
      <c r="H57" s="128"/>
      <c r="I57" s="6"/>
      <c r="J57" s="70" t="s">
        <v>35</v>
      </c>
      <c r="K57" s="6"/>
      <c r="L57" s="6"/>
      <c r="M57" s="6"/>
      <c r="N57" s="6"/>
      <c r="O57" s="6"/>
    </row>
    <row r="58" spans="1:15" ht="12" customHeight="1">
      <c r="A58" s="52">
        <v>11</v>
      </c>
      <c r="B58" s="129">
        <f>IF(S12&lt;&gt;"",S12,"")</f>
      </c>
      <c r="C58" s="129" t="str">
        <f t="shared" si="2"/>
        <v>DEAN IKIĆ</v>
      </c>
      <c r="D58" s="129" t="str">
        <f t="shared" si="2"/>
        <v>PERO ĆUBELA</v>
      </c>
      <c r="E58" s="52">
        <v>11</v>
      </c>
      <c r="F58" s="128">
        <f>IF(T12&lt;&gt;"",T12,"")</f>
      </c>
      <c r="G58" s="128"/>
      <c r="H58" s="128"/>
      <c r="I58" s="6"/>
      <c r="J58" s="6" t="s">
        <v>9</v>
      </c>
      <c r="K58" s="73" t="s">
        <v>153</v>
      </c>
      <c r="L58" s="74"/>
      <c r="M58" s="74"/>
      <c r="N58" s="74"/>
      <c r="O58" s="6"/>
    </row>
    <row r="59" spans="1:15" ht="12" customHeight="1">
      <c r="A59" s="52">
        <v>12</v>
      </c>
      <c r="B59" s="129">
        <f>IF(S13&lt;&gt;"",S13,"")</f>
      </c>
      <c r="C59" s="129" t="str">
        <f t="shared" si="2"/>
        <v>SUAD ZEMUNOVIĆ</v>
      </c>
      <c r="D59" s="129" t="str">
        <f t="shared" si="2"/>
        <v>IGOR HAJSEK</v>
      </c>
      <c r="E59" s="54">
        <v>12</v>
      </c>
      <c r="F59" s="129">
        <f>IF(T13&lt;&gt;"",T13,"")</f>
      </c>
      <c r="G59" s="129"/>
      <c r="H59" s="129"/>
      <c r="I59" s="6"/>
      <c r="J59" s="6" t="s">
        <v>10</v>
      </c>
      <c r="K59" s="75" t="s">
        <v>154</v>
      </c>
      <c r="L59" s="76"/>
      <c r="M59" s="76"/>
      <c r="N59" s="76"/>
      <c r="O59" s="6"/>
    </row>
    <row r="60" spans="1:15" ht="7.5" customHeight="1">
      <c r="A60" s="7"/>
      <c r="B60" s="7"/>
      <c r="C60" s="7"/>
      <c r="D60" s="7"/>
      <c r="E60" s="7"/>
      <c r="F60" s="7"/>
      <c r="G60" s="7"/>
      <c r="H60" s="7"/>
      <c r="I60" s="7"/>
      <c r="J60" s="42"/>
      <c r="K60" s="42"/>
      <c r="L60" s="42"/>
      <c r="M60" s="42"/>
      <c r="N60" s="42"/>
      <c r="O60" s="42"/>
    </row>
    <row r="61" spans="1:15" ht="12" customHeight="1">
      <c r="A61" s="53" t="s">
        <v>28</v>
      </c>
      <c r="B61" s="125" t="s">
        <v>133</v>
      </c>
      <c r="C61" s="125"/>
      <c r="D61" s="125"/>
      <c r="E61" s="126" t="s">
        <v>29</v>
      </c>
      <c r="F61" s="126"/>
      <c r="G61" s="127" t="s">
        <v>149</v>
      </c>
      <c r="H61" s="127"/>
      <c r="I61" s="127"/>
      <c r="J61" s="127"/>
      <c r="K61" s="43"/>
      <c r="L61" s="43"/>
      <c r="M61" s="43"/>
      <c r="N61" s="43"/>
      <c r="O61" s="43"/>
    </row>
    <row r="62" spans="1:15" ht="12" customHeight="1">
      <c r="A62" s="44" t="s">
        <v>34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</sheetData>
  <sheetProtection/>
  <mergeCells count="150">
    <mergeCell ref="E4:G4"/>
    <mergeCell ref="F6:L6"/>
    <mergeCell ref="M6:O6"/>
    <mergeCell ref="A1:O1"/>
    <mergeCell ref="B2:D2"/>
    <mergeCell ref="E2:G2"/>
    <mergeCell ref="I2:O2"/>
    <mergeCell ref="J12:J14"/>
    <mergeCell ref="K12:K14"/>
    <mergeCell ref="A8:O8"/>
    <mergeCell ref="B9:I9"/>
    <mergeCell ref="J9:L9"/>
    <mergeCell ref="M9:O9"/>
    <mergeCell ref="C10:E10"/>
    <mergeCell ref="G10:I10"/>
    <mergeCell ref="B11:I11"/>
    <mergeCell ref="A12:A14"/>
    <mergeCell ref="C12:E12"/>
    <mergeCell ref="G12:I12"/>
    <mergeCell ref="C13:E13"/>
    <mergeCell ref="G13:I13"/>
    <mergeCell ref="C14:E14"/>
    <mergeCell ref="G14:I14"/>
    <mergeCell ref="L12:L14"/>
    <mergeCell ref="M12:M14"/>
    <mergeCell ref="N12:N14"/>
    <mergeCell ref="O12:O14"/>
    <mergeCell ref="B15:I15"/>
    <mergeCell ref="A16:A19"/>
    <mergeCell ref="C16:E16"/>
    <mergeCell ref="G16:I16"/>
    <mergeCell ref="O16:O19"/>
    <mergeCell ref="C17:E17"/>
    <mergeCell ref="G17:I17"/>
    <mergeCell ref="C18:E18"/>
    <mergeCell ref="G18:I18"/>
    <mergeCell ref="C19:E19"/>
    <mergeCell ref="G19:I19"/>
    <mergeCell ref="J16:J19"/>
    <mergeCell ref="K16:K19"/>
    <mergeCell ref="G23:I24"/>
    <mergeCell ref="L16:L19"/>
    <mergeCell ref="M16:M19"/>
    <mergeCell ref="N16:N19"/>
    <mergeCell ref="A23:A24"/>
    <mergeCell ref="B23:B24"/>
    <mergeCell ref="C23:E24"/>
    <mergeCell ref="F23:F24"/>
    <mergeCell ref="B20:I20"/>
    <mergeCell ref="C21:E21"/>
    <mergeCell ref="G21:I21"/>
    <mergeCell ref="B22:I22"/>
    <mergeCell ref="K23:K24"/>
    <mergeCell ref="M23:M24"/>
    <mergeCell ref="N23:N24"/>
    <mergeCell ref="O23:O24"/>
    <mergeCell ref="N25:N26"/>
    <mergeCell ref="O25:O26"/>
    <mergeCell ref="B27:I27"/>
    <mergeCell ref="C28:E28"/>
    <mergeCell ref="G28:I28"/>
    <mergeCell ref="B25:B26"/>
    <mergeCell ref="K25:K26"/>
    <mergeCell ref="M25:M26"/>
    <mergeCell ref="A25:A26"/>
    <mergeCell ref="C25:E26"/>
    <mergeCell ref="F25:F26"/>
    <mergeCell ref="G25:I26"/>
    <mergeCell ref="A31:A32"/>
    <mergeCell ref="B31:B32"/>
    <mergeCell ref="C31:E31"/>
    <mergeCell ref="F31:F32"/>
    <mergeCell ref="O31:O32"/>
    <mergeCell ref="C32:E32"/>
    <mergeCell ref="G32:I32"/>
    <mergeCell ref="C29:E29"/>
    <mergeCell ref="G29:I29"/>
    <mergeCell ref="B30:I30"/>
    <mergeCell ref="G31:I31"/>
    <mergeCell ref="K31:K32"/>
    <mergeCell ref="M31:M32"/>
    <mergeCell ref="N31:N32"/>
    <mergeCell ref="K36:K38"/>
    <mergeCell ref="L36:L38"/>
    <mergeCell ref="M36:M38"/>
    <mergeCell ref="N36:N38"/>
    <mergeCell ref="O36:O38"/>
    <mergeCell ref="B33:I33"/>
    <mergeCell ref="C34:E34"/>
    <mergeCell ref="G34:I34"/>
    <mergeCell ref="B35:I35"/>
    <mergeCell ref="C36:E36"/>
    <mergeCell ref="G38:I38"/>
    <mergeCell ref="J36:J38"/>
    <mergeCell ref="C37:E37"/>
    <mergeCell ref="G37:I37"/>
    <mergeCell ref="N40:N43"/>
    <mergeCell ref="B39:I39"/>
    <mergeCell ref="A40:A43"/>
    <mergeCell ref="C40:E40"/>
    <mergeCell ref="G40:I40"/>
    <mergeCell ref="A36:A38"/>
    <mergeCell ref="G36:I36"/>
    <mergeCell ref="K40:K43"/>
    <mergeCell ref="L40:L43"/>
    <mergeCell ref="C38:E38"/>
    <mergeCell ref="J47:O47"/>
    <mergeCell ref="O40:O43"/>
    <mergeCell ref="C41:E41"/>
    <mergeCell ref="G41:I41"/>
    <mergeCell ref="C42:E42"/>
    <mergeCell ref="G42:I42"/>
    <mergeCell ref="C43:E43"/>
    <mergeCell ref="J40:J43"/>
    <mergeCell ref="G43:I43"/>
    <mergeCell ref="M40:M43"/>
    <mergeCell ref="B44:I44"/>
    <mergeCell ref="C45:E45"/>
    <mergeCell ref="G45:I45"/>
    <mergeCell ref="A47:D47"/>
    <mergeCell ref="E47:H47"/>
    <mergeCell ref="B48:D48"/>
    <mergeCell ref="F48:H48"/>
    <mergeCell ref="J48:O48"/>
    <mergeCell ref="B49:D49"/>
    <mergeCell ref="F49:H49"/>
    <mergeCell ref="L49:M50"/>
    <mergeCell ref="B50:D50"/>
    <mergeCell ref="F50:H50"/>
    <mergeCell ref="B56:D56"/>
    <mergeCell ref="F56:H56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61:D61"/>
    <mergeCell ref="E61:F61"/>
    <mergeCell ref="G61:J61"/>
    <mergeCell ref="B57:D57"/>
    <mergeCell ref="F57:H57"/>
    <mergeCell ref="B58:D58"/>
    <mergeCell ref="F58:H58"/>
    <mergeCell ref="B59:D59"/>
    <mergeCell ref="F59:H59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63"/>
  <sheetViews>
    <sheetView zoomScale="120" zoomScaleNormal="120" zoomScalePageLayoutView="0" workbookViewId="0" topLeftCell="A37">
      <selection activeCell="E62" sqref="E62"/>
    </sheetView>
  </sheetViews>
  <sheetFormatPr defaultColWidth="9.140625" defaultRowHeight="15"/>
  <cols>
    <col min="1" max="1" width="9.7109375" style="0" customWidth="1"/>
    <col min="2" max="2" width="7.140625" style="0" customWidth="1"/>
    <col min="4" max="4" width="10.7109375" style="0" customWidth="1"/>
    <col min="5" max="5" width="4.421875" style="0" customWidth="1"/>
    <col min="6" max="6" width="6.28125" style="0" customWidth="1"/>
    <col min="9" max="9" width="8.140625" style="0" customWidth="1"/>
    <col min="10" max="10" width="5.28125" style="0" customWidth="1"/>
    <col min="11" max="11" width="3.140625" style="0" customWidth="1"/>
    <col min="12" max="12" width="5.00390625" style="0" customWidth="1"/>
    <col min="13" max="13" width="4.00390625" style="0" customWidth="1"/>
    <col min="14" max="14" width="3.8515625" style="0" customWidth="1"/>
    <col min="15" max="15" width="4.7109375" style="0" customWidth="1"/>
    <col min="17" max="17" width="22.57421875" style="0" hidden="1" customWidth="1"/>
    <col min="18" max="18" width="21.00390625" style="0" hidden="1" customWidth="1"/>
    <col min="19" max="21" width="0" style="0" hidden="1" customWidth="1"/>
  </cols>
  <sheetData>
    <row r="1" spans="1:15" ht="24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5" ht="25.5" customHeight="1">
      <c r="A2" s="9" t="s">
        <v>1</v>
      </c>
      <c r="B2" s="191" t="s">
        <v>38</v>
      </c>
      <c r="C2" s="192"/>
      <c r="D2" s="192"/>
      <c r="E2" s="193" t="s">
        <v>19</v>
      </c>
      <c r="F2" s="193"/>
      <c r="G2" s="194"/>
      <c r="H2" s="10" t="s">
        <v>2</v>
      </c>
      <c r="I2" s="195" t="s">
        <v>37</v>
      </c>
      <c r="J2" s="196"/>
      <c r="K2" s="196"/>
      <c r="L2" s="196"/>
      <c r="M2" s="196"/>
      <c r="N2" s="196"/>
      <c r="O2" s="196"/>
    </row>
    <row r="3" spans="1:15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thickBot="1">
      <c r="A4" s="1"/>
      <c r="B4" s="1"/>
      <c r="C4" s="1"/>
      <c r="D4" s="8">
        <f>+M46</f>
        <v>19</v>
      </c>
      <c r="E4" s="197" t="s">
        <v>3</v>
      </c>
      <c r="F4" s="198"/>
      <c r="G4" s="199"/>
      <c r="H4" s="8">
        <f>+O46</f>
        <v>7</v>
      </c>
      <c r="I4" s="1"/>
      <c r="J4" s="1"/>
      <c r="K4" s="1"/>
      <c r="L4" s="1"/>
      <c r="M4" s="1"/>
      <c r="N4" s="1"/>
      <c r="O4" s="1"/>
    </row>
    <row r="5" spans="1:19" ht="12.75" customHeight="1" thickBot="1">
      <c r="A5" s="2"/>
      <c r="B5" s="2"/>
      <c r="C5" s="2"/>
      <c r="D5" s="11" t="s">
        <v>4</v>
      </c>
      <c r="E5" s="12"/>
      <c r="F5" s="12"/>
      <c r="G5" s="12"/>
      <c r="H5" s="11" t="s">
        <v>4</v>
      </c>
      <c r="I5" s="2"/>
      <c r="J5" s="2"/>
      <c r="K5" s="2"/>
      <c r="L5" s="2"/>
      <c r="M5" s="1"/>
      <c r="N5" s="1"/>
      <c r="O5" s="1"/>
      <c r="S5" s="41"/>
    </row>
    <row r="6" spans="1:20" ht="15.75" thickBot="1">
      <c r="A6" s="13" t="s">
        <v>26</v>
      </c>
      <c r="B6" s="3"/>
      <c r="C6" s="3"/>
      <c r="D6" s="3"/>
      <c r="E6" s="14"/>
      <c r="F6" s="200" t="s">
        <v>47</v>
      </c>
      <c r="G6" s="200"/>
      <c r="H6" s="200"/>
      <c r="I6" s="200"/>
      <c r="J6" s="200"/>
      <c r="K6" s="200"/>
      <c r="L6" s="200"/>
      <c r="M6" s="201" t="s">
        <v>46</v>
      </c>
      <c r="N6" s="202"/>
      <c r="O6" s="203"/>
      <c r="S6" s="41"/>
      <c r="T6" s="41"/>
    </row>
    <row r="7" spans="1:2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41"/>
    </row>
    <row r="8" spans="1:20" ht="19.5" thickBot="1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S8" s="41"/>
      <c r="T8" s="41"/>
    </row>
    <row r="9" spans="1:20" ht="13.5" customHeight="1" thickBot="1">
      <c r="A9" s="55" t="s">
        <v>6</v>
      </c>
      <c r="B9" s="181" t="s">
        <v>32</v>
      </c>
      <c r="C9" s="125"/>
      <c r="D9" s="125"/>
      <c r="E9" s="125"/>
      <c r="F9" s="125"/>
      <c r="G9" s="125"/>
      <c r="H9" s="125"/>
      <c r="I9" s="125"/>
      <c r="J9" s="185" t="s">
        <v>7</v>
      </c>
      <c r="K9" s="186"/>
      <c r="L9" s="187"/>
      <c r="M9" s="185" t="s">
        <v>8</v>
      </c>
      <c r="N9" s="186"/>
      <c r="O9" s="187"/>
      <c r="S9" s="41"/>
      <c r="T9" s="41"/>
    </row>
    <row r="10" spans="1:20" ht="13.5" customHeight="1" thickBot="1">
      <c r="A10" s="15">
        <v>3</v>
      </c>
      <c r="B10" s="45" t="s">
        <v>9</v>
      </c>
      <c r="C10" s="138" t="s">
        <v>53</v>
      </c>
      <c r="D10" s="138"/>
      <c r="E10" s="139"/>
      <c r="F10" s="45" t="s">
        <v>9</v>
      </c>
      <c r="G10" s="138" t="s">
        <v>54</v>
      </c>
      <c r="H10" s="138"/>
      <c r="I10" s="138"/>
      <c r="J10" s="34">
        <v>13</v>
      </c>
      <c r="K10" s="37" t="s">
        <v>3</v>
      </c>
      <c r="L10" s="36">
        <v>7</v>
      </c>
      <c r="M10" s="34">
        <f>IF(J10&gt;L10,2,IF(J10=L10,1,0))</f>
        <v>2</v>
      </c>
      <c r="N10" s="37" t="s">
        <v>3</v>
      </c>
      <c r="O10" s="36">
        <f>IF(M10=1,1,IF(M10=2,0,2))</f>
        <v>0</v>
      </c>
      <c r="Q10" t="str">
        <f aca="true" t="shared" si="0" ref="Q10:Q45">C10</f>
        <v>MARIJAN KUJUNDŽIĆ</v>
      </c>
      <c r="R10" t="str">
        <f aca="true" t="shared" si="1" ref="R10:R45">G10</f>
        <v>STIPE MEDIĆ</v>
      </c>
      <c r="S10" s="41"/>
      <c r="T10" s="41"/>
    </row>
    <row r="11" spans="1:20" ht="13.5" customHeight="1" thickBot="1">
      <c r="A11" s="48"/>
      <c r="B11" s="181" t="s">
        <v>33</v>
      </c>
      <c r="C11" s="123"/>
      <c r="D11" s="123"/>
      <c r="E11" s="123"/>
      <c r="F11" s="125"/>
      <c r="G11" s="123"/>
      <c r="H11" s="123"/>
      <c r="I11" s="123"/>
      <c r="J11" s="48"/>
      <c r="K11" s="49"/>
      <c r="L11" s="48"/>
      <c r="M11" s="48"/>
      <c r="N11" s="49"/>
      <c r="O11" s="48"/>
      <c r="Q11">
        <f t="shared" si="0"/>
        <v>0</v>
      </c>
      <c r="R11">
        <f t="shared" si="1"/>
        <v>0</v>
      </c>
      <c r="T11" s="41"/>
    </row>
    <row r="12" spans="1:20" ht="13.5" customHeight="1">
      <c r="A12" s="149">
        <v>4</v>
      </c>
      <c r="B12" s="56" t="s">
        <v>9</v>
      </c>
      <c r="C12" s="137" t="s">
        <v>55</v>
      </c>
      <c r="D12" s="138"/>
      <c r="E12" s="139"/>
      <c r="F12" s="56" t="s">
        <v>9</v>
      </c>
      <c r="G12" s="137" t="s">
        <v>57</v>
      </c>
      <c r="H12" s="138"/>
      <c r="I12" s="138"/>
      <c r="J12" s="156">
        <v>4</v>
      </c>
      <c r="K12" s="153" t="s">
        <v>3</v>
      </c>
      <c r="L12" s="120">
        <v>13</v>
      </c>
      <c r="M12" s="156">
        <f>IF(J12&gt;L12,2,IF(J12=L12,1,0))</f>
        <v>0</v>
      </c>
      <c r="N12" s="153" t="s">
        <v>3</v>
      </c>
      <c r="O12" s="120">
        <f>IF(M12=1,1,IF(M12=2,0,2))</f>
        <v>2</v>
      </c>
      <c r="Q12" t="str">
        <f t="shared" si="0"/>
        <v>MATE TOLIĆ</v>
      </c>
      <c r="R12" t="str">
        <f t="shared" si="1"/>
        <v>LJUBOMIR LIZATOVIĆ</v>
      </c>
      <c r="T12" s="41"/>
    </row>
    <row r="13" spans="1:20" ht="13.5" customHeight="1">
      <c r="A13" s="150"/>
      <c r="B13" s="57" t="s">
        <v>10</v>
      </c>
      <c r="C13" s="137" t="s">
        <v>56</v>
      </c>
      <c r="D13" s="138"/>
      <c r="E13" s="139"/>
      <c r="F13" s="57" t="s">
        <v>10</v>
      </c>
      <c r="G13" s="137" t="s">
        <v>58</v>
      </c>
      <c r="H13" s="138"/>
      <c r="I13" s="152"/>
      <c r="J13" s="157"/>
      <c r="K13" s="154"/>
      <c r="L13" s="140"/>
      <c r="M13" s="157">
        <f>IF(J13&gt;L13,2,IF(J13=L13,1,0))</f>
        <v>1</v>
      </c>
      <c r="N13" s="154"/>
      <c r="O13" s="140">
        <f>IF(M13=1,1,IF(M13=2,0,2))</f>
        <v>1</v>
      </c>
      <c r="Q13" t="str">
        <f t="shared" si="0"/>
        <v>GOJKO GRANČIĆ</v>
      </c>
      <c r="R13" t="str">
        <f t="shared" si="1"/>
        <v>NEVEN JELIĆ</v>
      </c>
      <c r="T13" s="41"/>
    </row>
    <row r="14" spans="1:20" ht="13.5" customHeight="1" thickBot="1">
      <c r="A14" s="151"/>
      <c r="B14" s="58" t="s">
        <v>11</v>
      </c>
      <c r="C14" s="137"/>
      <c r="D14" s="138"/>
      <c r="E14" s="139"/>
      <c r="F14" s="58" t="s">
        <v>11</v>
      </c>
      <c r="G14" s="122"/>
      <c r="H14" s="136"/>
      <c r="I14" s="136"/>
      <c r="J14" s="158"/>
      <c r="K14" s="155"/>
      <c r="L14" s="141"/>
      <c r="M14" s="158">
        <f>IF(J14&gt;L14,2,IF(J14=L14,1,0))</f>
        <v>1</v>
      </c>
      <c r="N14" s="155"/>
      <c r="O14" s="141">
        <f>IF(M14=1,1,IF(M14=2,0,2))</f>
        <v>1</v>
      </c>
      <c r="Q14">
        <f t="shared" si="0"/>
        <v>0</v>
      </c>
      <c r="R14">
        <f t="shared" si="1"/>
        <v>0</v>
      </c>
      <c r="S14" s="41"/>
      <c r="T14" s="41"/>
    </row>
    <row r="15" spans="1:20" ht="13.5" customHeight="1" thickBot="1">
      <c r="A15" s="48"/>
      <c r="B15" s="181" t="s">
        <v>31</v>
      </c>
      <c r="C15" s="123"/>
      <c r="D15" s="123"/>
      <c r="E15" s="123"/>
      <c r="F15" s="125"/>
      <c r="G15" s="123"/>
      <c r="H15" s="123"/>
      <c r="I15" s="123"/>
      <c r="J15" s="48"/>
      <c r="K15" s="49"/>
      <c r="L15" s="48"/>
      <c r="M15" s="48"/>
      <c r="N15" s="49"/>
      <c r="O15" s="48"/>
      <c r="Q15">
        <f t="shared" si="0"/>
        <v>0</v>
      </c>
      <c r="R15">
        <f t="shared" si="1"/>
        <v>0</v>
      </c>
      <c r="S15" s="41"/>
      <c r="T15" s="41"/>
    </row>
    <row r="16" spans="1:20" ht="13.5" customHeight="1">
      <c r="A16" s="149">
        <v>1</v>
      </c>
      <c r="B16" s="56" t="s">
        <v>9</v>
      </c>
      <c r="C16" s="137" t="s">
        <v>59</v>
      </c>
      <c r="D16" s="138"/>
      <c r="E16" s="139"/>
      <c r="F16" s="56" t="s">
        <v>9</v>
      </c>
      <c r="G16" s="137" t="s">
        <v>62</v>
      </c>
      <c r="H16" s="138"/>
      <c r="I16" s="138"/>
      <c r="J16" s="156">
        <v>13</v>
      </c>
      <c r="K16" s="153" t="s">
        <v>3</v>
      </c>
      <c r="L16" s="120">
        <v>4</v>
      </c>
      <c r="M16" s="156">
        <f>IF(J16&gt;L16,2,IF(J16=L16,1,0))</f>
        <v>2</v>
      </c>
      <c r="N16" s="153" t="s">
        <v>3</v>
      </c>
      <c r="O16" s="120">
        <f>IF(M16=1,1,IF(M16=2,0,2))</f>
        <v>0</v>
      </c>
      <c r="Q16" t="str">
        <f t="shared" si="0"/>
        <v>DRAGAN KUJUNDŽIĆ</v>
      </c>
      <c r="R16" t="str">
        <f t="shared" si="1"/>
        <v>DAMIR TOPIĆ</v>
      </c>
      <c r="S16" s="41"/>
      <c r="T16" s="41"/>
    </row>
    <row r="17" spans="1:20" ht="13.5" customHeight="1">
      <c r="A17" s="150"/>
      <c r="B17" s="57" t="s">
        <v>10</v>
      </c>
      <c r="C17" s="137" t="s">
        <v>60</v>
      </c>
      <c r="D17" s="138"/>
      <c r="E17" s="139"/>
      <c r="F17" s="57" t="s">
        <v>10</v>
      </c>
      <c r="G17" s="137" t="s">
        <v>63</v>
      </c>
      <c r="H17" s="138"/>
      <c r="I17" s="152"/>
      <c r="J17" s="157"/>
      <c r="K17" s="154"/>
      <c r="L17" s="140"/>
      <c r="M17" s="157">
        <f>IF(J17&gt;L17,2,IF(J17=L17,1,0))</f>
        <v>1</v>
      </c>
      <c r="N17" s="154"/>
      <c r="O17" s="140">
        <f>IF(M17=1,1,IF(M17=2,0,2))</f>
        <v>1</v>
      </c>
      <c r="Q17" t="str">
        <f t="shared" si="0"/>
        <v>MATIJAS GRANČIĆ</v>
      </c>
      <c r="R17" t="str">
        <f t="shared" si="1"/>
        <v>DEJAN RAVLIĆ</v>
      </c>
      <c r="T17" s="41"/>
    </row>
    <row r="18" spans="1:20" ht="13.5" customHeight="1">
      <c r="A18" s="150"/>
      <c r="B18" s="57" t="s">
        <v>12</v>
      </c>
      <c r="C18" s="137" t="s">
        <v>61</v>
      </c>
      <c r="D18" s="138"/>
      <c r="E18" s="139"/>
      <c r="F18" s="57" t="s">
        <v>12</v>
      </c>
      <c r="G18" s="137" t="s">
        <v>64</v>
      </c>
      <c r="H18" s="138"/>
      <c r="I18" s="152"/>
      <c r="J18" s="157"/>
      <c r="K18" s="154"/>
      <c r="L18" s="140"/>
      <c r="M18" s="157">
        <f>IF(J18&gt;L18,2,IF(J18=L18,1,0))</f>
        <v>1</v>
      </c>
      <c r="N18" s="154"/>
      <c r="O18" s="140">
        <f>IF(M18=1,1,IF(M18=2,0,2))</f>
        <v>1</v>
      </c>
      <c r="Q18" t="str">
        <f t="shared" si="0"/>
        <v>FILIP DIVIĆ</v>
      </c>
      <c r="R18" t="str">
        <f t="shared" si="1"/>
        <v>MATEJAS JOZIPOVIĆ</v>
      </c>
      <c r="T18" s="41"/>
    </row>
    <row r="19" spans="1:20" ht="13.5" customHeight="1" thickBot="1">
      <c r="A19" s="151"/>
      <c r="B19" s="58" t="s">
        <v>11</v>
      </c>
      <c r="C19" s="179"/>
      <c r="D19" s="179"/>
      <c r="E19" s="179"/>
      <c r="F19" s="58" t="s">
        <v>11</v>
      </c>
      <c r="G19" s="179"/>
      <c r="H19" s="179"/>
      <c r="I19" s="180"/>
      <c r="J19" s="158"/>
      <c r="K19" s="155"/>
      <c r="L19" s="141"/>
      <c r="M19" s="158">
        <f>IF(J19&gt;L19,2,IF(J19=L19,1,0))</f>
        <v>1</v>
      </c>
      <c r="N19" s="155"/>
      <c r="O19" s="141">
        <f>IF(M19=1,1,IF(M19=2,0,2))</f>
        <v>1</v>
      </c>
      <c r="Q19">
        <f t="shared" si="0"/>
        <v>0</v>
      </c>
      <c r="R19">
        <f t="shared" si="1"/>
        <v>0</v>
      </c>
      <c r="T19" s="41"/>
    </row>
    <row r="20" spans="1:20" ht="13.5" customHeight="1" thickBot="1">
      <c r="A20" s="60"/>
      <c r="B20" s="178" t="s">
        <v>13</v>
      </c>
      <c r="C20" s="178"/>
      <c r="D20" s="178"/>
      <c r="E20" s="178"/>
      <c r="F20" s="178"/>
      <c r="G20" s="178"/>
      <c r="H20" s="178"/>
      <c r="I20" s="178"/>
      <c r="J20" s="48"/>
      <c r="K20" s="49"/>
      <c r="L20" s="48"/>
      <c r="M20" s="48"/>
      <c r="N20" s="49"/>
      <c r="O20" s="48"/>
      <c r="Q20">
        <f t="shared" si="0"/>
        <v>0</v>
      </c>
      <c r="R20">
        <f t="shared" si="1"/>
        <v>0</v>
      </c>
      <c r="S20" s="41"/>
      <c r="T20" s="41"/>
    </row>
    <row r="21" spans="1:20" ht="13.5" customHeight="1" thickBot="1">
      <c r="A21" s="15">
        <v>2</v>
      </c>
      <c r="B21" s="61" t="s">
        <v>9</v>
      </c>
      <c r="C21" s="137" t="s">
        <v>65</v>
      </c>
      <c r="D21" s="138"/>
      <c r="E21" s="139"/>
      <c r="F21" s="61" t="s">
        <v>9</v>
      </c>
      <c r="G21" s="137" t="s">
        <v>66</v>
      </c>
      <c r="H21" s="138"/>
      <c r="I21" s="152"/>
      <c r="J21" s="34">
        <v>24</v>
      </c>
      <c r="K21" s="37" t="s">
        <v>3</v>
      </c>
      <c r="L21" s="66">
        <v>19</v>
      </c>
      <c r="M21" s="34">
        <f>IF(J21&gt;L21,2,IF(J21=L21,1,0))</f>
        <v>2</v>
      </c>
      <c r="N21" s="37" t="s">
        <v>3</v>
      </c>
      <c r="O21" s="36">
        <f>IF(M21=1,1,IF(M21=2,0,2))</f>
        <v>0</v>
      </c>
      <c r="Q21" t="str">
        <f t="shared" si="0"/>
        <v>ANTE GRANČIĆ</v>
      </c>
      <c r="R21" t="str">
        <f t="shared" si="1"/>
        <v>DINKO VUKUŠIĆ</v>
      </c>
      <c r="S21" s="41"/>
      <c r="T21" s="41"/>
    </row>
    <row r="22" spans="1:20" ht="13.5" customHeight="1" thickBot="1">
      <c r="A22" s="18" t="s">
        <v>20</v>
      </c>
      <c r="B22" s="136" t="s">
        <v>14</v>
      </c>
      <c r="C22" s="136"/>
      <c r="D22" s="136"/>
      <c r="E22" s="136"/>
      <c r="F22" s="136"/>
      <c r="G22" s="136"/>
      <c r="H22" s="136"/>
      <c r="I22" s="136"/>
      <c r="J22" s="19"/>
      <c r="K22" s="20"/>
      <c r="L22" s="19"/>
      <c r="M22" s="19"/>
      <c r="N22" s="21"/>
      <c r="O22" s="22"/>
      <c r="Q22">
        <f t="shared" si="0"/>
        <v>0</v>
      </c>
      <c r="R22">
        <f t="shared" si="1"/>
        <v>0</v>
      </c>
      <c r="S22" s="41"/>
      <c r="T22" s="41"/>
    </row>
    <row r="23" spans="1:20" ht="13.5" customHeight="1">
      <c r="A23" s="166" t="s">
        <v>67</v>
      </c>
      <c r="B23" s="163" t="s">
        <v>9</v>
      </c>
      <c r="C23" s="168" t="s">
        <v>60</v>
      </c>
      <c r="D23" s="168"/>
      <c r="E23" s="169"/>
      <c r="F23" s="163" t="s">
        <v>9</v>
      </c>
      <c r="G23" s="172" t="s">
        <v>54</v>
      </c>
      <c r="H23" s="172"/>
      <c r="I23" s="173"/>
      <c r="J23" s="23">
        <v>42</v>
      </c>
      <c r="K23" s="153" t="s">
        <v>3</v>
      </c>
      <c r="L23" s="24">
        <v>16</v>
      </c>
      <c r="M23" s="156">
        <f>IF(J23&gt;L23,2,IF(J23=L23,1,0))</f>
        <v>2</v>
      </c>
      <c r="N23" s="153" t="s">
        <v>3</v>
      </c>
      <c r="O23" s="120">
        <f>IF(M23=1,1,IF(M23=2,0,2))</f>
        <v>0</v>
      </c>
      <c r="Q23" t="str">
        <f t="shared" si="0"/>
        <v>MATIJAS GRANČIĆ</v>
      </c>
      <c r="R23" t="str">
        <f t="shared" si="1"/>
        <v>STIPE MEDIĆ</v>
      </c>
      <c r="S23" s="41"/>
      <c r="T23" s="41"/>
    </row>
    <row r="24" spans="1:20" ht="13.5" customHeight="1" thickBot="1">
      <c r="A24" s="167"/>
      <c r="B24" s="163"/>
      <c r="C24" s="170"/>
      <c r="D24" s="170"/>
      <c r="E24" s="171"/>
      <c r="F24" s="163"/>
      <c r="G24" s="174"/>
      <c r="H24" s="174"/>
      <c r="I24" s="175"/>
      <c r="J24" s="16">
        <v>44</v>
      </c>
      <c r="K24" s="155"/>
      <c r="L24" s="17">
        <v>37</v>
      </c>
      <c r="M24" s="158">
        <f>IF(J24&gt;L24,2,IF(J24=L24,1,0))</f>
        <v>2</v>
      </c>
      <c r="N24" s="155"/>
      <c r="O24" s="141">
        <f>IF(M24=1,1,IF(M24=2,0,2))</f>
        <v>0</v>
      </c>
      <c r="Q24">
        <f t="shared" si="0"/>
        <v>0</v>
      </c>
      <c r="R24">
        <f t="shared" si="1"/>
        <v>0</v>
      </c>
      <c r="S24" s="41"/>
      <c r="T24" s="41"/>
    </row>
    <row r="25" spans="1:20" ht="13.5" customHeight="1">
      <c r="A25" s="166" t="s">
        <v>68</v>
      </c>
      <c r="B25" s="163" t="s">
        <v>10</v>
      </c>
      <c r="C25" s="168" t="s">
        <v>65</v>
      </c>
      <c r="D25" s="168"/>
      <c r="E25" s="169"/>
      <c r="F25" s="163" t="s">
        <v>10</v>
      </c>
      <c r="G25" s="172" t="s">
        <v>66</v>
      </c>
      <c r="H25" s="172"/>
      <c r="I25" s="173"/>
      <c r="J25" s="50">
        <v>34</v>
      </c>
      <c r="K25" s="154" t="s">
        <v>3</v>
      </c>
      <c r="L25" s="51">
        <v>10</v>
      </c>
      <c r="M25" s="157">
        <f>IF(J25&gt;L25,2,IF(J25=L25,1,0))</f>
        <v>2</v>
      </c>
      <c r="N25" s="154"/>
      <c r="O25" s="176">
        <f>IF(M25=1,1,IF(M25=2,0,2))</f>
        <v>0</v>
      </c>
      <c r="Q25" t="str">
        <f t="shared" si="0"/>
        <v>ANTE GRANČIĆ</v>
      </c>
      <c r="R25" t="str">
        <f t="shared" si="1"/>
        <v>DINKO VUKUŠIĆ</v>
      </c>
      <c r="S25" s="41"/>
      <c r="T25" s="41"/>
    </row>
    <row r="26" spans="1:20" ht="13.5" customHeight="1" thickBot="1">
      <c r="A26" s="167"/>
      <c r="B26" s="163"/>
      <c r="C26" s="170"/>
      <c r="D26" s="170"/>
      <c r="E26" s="171"/>
      <c r="F26" s="163"/>
      <c r="G26" s="174"/>
      <c r="H26" s="174"/>
      <c r="I26" s="175"/>
      <c r="J26" s="16">
        <v>43</v>
      </c>
      <c r="K26" s="155"/>
      <c r="L26" s="17">
        <v>36</v>
      </c>
      <c r="M26" s="158">
        <f>IF(J26&gt;L26,2,IF(J26=L26,1,0))</f>
        <v>2</v>
      </c>
      <c r="N26" s="155"/>
      <c r="O26" s="177">
        <f>IF(M26=1,1,IF(M26=2,0,2))</f>
        <v>0</v>
      </c>
      <c r="Q26">
        <f t="shared" si="0"/>
        <v>0</v>
      </c>
      <c r="R26">
        <f t="shared" si="1"/>
        <v>0</v>
      </c>
      <c r="S26" s="41"/>
      <c r="T26" s="41"/>
    </row>
    <row r="27" spans="1:20" ht="13.5" customHeight="1" thickBot="1">
      <c r="A27" s="19" t="s">
        <v>21</v>
      </c>
      <c r="B27" s="136" t="s">
        <v>15</v>
      </c>
      <c r="C27" s="136"/>
      <c r="D27" s="136"/>
      <c r="E27" s="136"/>
      <c r="F27" s="136"/>
      <c r="G27" s="136"/>
      <c r="H27" s="136"/>
      <c r="I27" s="136"/>
      <c r="J27" s="19"/>
      <c r="K27" s="20"/>
      <c r="L27" s="19"/>
      <c r="M27" s="19"/>
      <c r="N27" s="21"/>
      <c r="O27" s="19"/>
      <c r="Q27">
        <f t="shared" si="0"/>
        <v>0</v>
      </c>
      <c r="R27">
        <f t="shared" si="1"/>
        <v>0</v>
      </c>
      <c r="S27" s="41"/>
      <c r="T27" s="41"/>
    </row>
    <row r="28" spans="1:20" ht="13.5" customHeight="1">
      <c r="A28" s="28">
        <v>2</v>
      </c>
      <c r="B28" s="47" t="s">
        <v>9</v>
      </c>
      <c r="C28" s="138" t="s">
        <v>55</v>
      </c>
      <c r="D28" s="138"/>
      <c r="E28" s="139"/>
      <c r="F28" s="47" t="s">
        <v>9</v>
      </c>
      <c r="G28" s="138" t="s">
        <v>64</v>
      </c>
      <c r="H28" s="138"/>
      <c r="I28" s="138"/>
      <c r="J28" s="29">
        <v>10</v>
      </c>
      <c r="K28" s="30" t="s">
        <v>3</v>
      </c>
      <c r="L28" s="31">
        <v>14</v>
      </c>
      <c r="M28" s="29">
        <f>IF(J28&gt;L28,2,IF(J28=L28,1,0))</f>
        <v>0</v>
      </c>
      <c r="N28" s="30" t="s">
        <v>3</v>
      </c>
      <c r="O28" s="31">
        <f>IF(M28=1,1,IF(M28=2,0,2))</f>
        <v>2</v>
      </c>
      <c r="Q28" t="str">
        <f t="shared" si="0"/>
        <v>MATE TOLIĆ</v>
      </c>
      <c r="R28" t="str">
        <f t="shared" si="1"/>
        <v>MATEJAS JOZIPOVIĆ</v>
      </c>
      <c r="S28" s="41"/>
      <c r="T28" s="41"/>
    </row>
    <row r="29" spans="1:20" ht="13.5" customHeight="1" thickBot="1">
      <c r="A29" s="15">
        <v>3</v>
      </c>
      <c r="B29" s="45" t="s">
        <v>10</v>
      </c>
      <c r="C29" s="138" t="s">
        <v>53</v>
      </c>
      <c r="D29" s="138"/>
      <c r="E29" s="139"/>
      <c r="F29" s="45" t="s">
        <v>10</v>
      </c>
      <c r="G29" s="138" t="s">
        <v>57</v>
      </c>
      <c r="H29" s="138"/>
      <c r="I29" s="138"/>
      <c r="J29" s="26">
        <v>10</v>
      </c>
      <c r="K29" s="32" t="s">
        <v>3</v>
      </c>
      <c r="L29" s="27">
        <v>10</v>
      </c>
      <c r="M29" s="26">
        <f>IF(J29&gt;L29,2,IF(J29=L29,1,0))</f>
        <v>1</v>
      </c>
      <c r="N29" s="25" t="s">
        <v>3</v>
      </c>
      <c r="O29" s="27">
        <f>IF(M29=1,1,IF(M29=2,0,2))</f>
        <v>1</v>
      </c>
      <c r="Q29" t="str">
        <f t="shared" si="0"/>
        <v>MARIJAN KUJUNDŽIĆ</v>
      </c>
      <c r="R29" t="str">
        <f t="shared" si="1"/>
        <v>LJUBOMIR LIZATOVIĆ</v>
      </c>
      <c r="S29" s="41"/>
      <c r="T29" s="41"/>
    </row>
    <row r="30" spans="1:20" ht="13.5" customHeight="1" thickBot="1">
      <c r="A30" s="19" t="s">
        <v>22</v>
      </c>
      <c r="B30" s="160" t="s">
        <v>25</v>
      </c>
      <c r="C30" s="160"/>
      <c r="D30" s="160"/>
      <c r="E30" s="160"/>
      <c r="F30" s="160"/>
      <c r="G30" s="160"/>
      <c r="H30" s="160"/>
      <c r="I30" s="160"/>
      <c r="J30" s="19"/>
      <c r="K30" s="20"/>
      <c r="L30" s="19"/>
      <c r="M30" s="19"/>
      <c r="N30" s="21"/>
      <c r="O30" s="19"/>
      <c r="Q30">
        <f t="shared" si="0"/>
        <v>0</v>
      </c>
      <c r="R30">
        <f t="shared" si="1"/>
        <v>0</v>
      </c>
      <c r="S30" s="41"/>
      <c r="T30" s="41"/>
    </row>
    <row r="31" spans="1:20" ht="13.5" customHeight="1">
      <c r="A31" s="161" t="s">
        <v>67</v>
      </c>
      <c r="B31" s="163" t="s">
        <v>9</v>
      </c>
      <c r="C31" s="164" t="s">
        <v>59</v>
      </c>
      <c r="D31" s="164"/>
      <c r="E31" s="165"/>
      <c r="F31" s="163" t="s">
        <v>9</v>
      </c>
      <c r="G31" s="159" t="s">
        <v>58</v>
      </c>
      <c r="H31" s="159"/>
      <c r="I31" s="137"/>
      <c r="J31" s="23">
        <v>22</v>
      </c>
      <c r="K31" s="153" t="s">
        <v>3</v>
      </c>
      <c r="L31" s="24">
        <v>20</v>
      </c>
      <c r="M31" s="156">
        <f>IF(J31&gt;L31,2,IF(J31=L31,1,0))</f>
        <v>2</v>
      </c>
      <c r="N31" s="153" t="s">
        <v>3</v>
      </c>
      <c r="O31" s="120">
        <f>IF(M31=1,1,IF(M31=2,0,2))</f>
        <v>0</v>
      </c>
      <c r="Q31" t="str">
        <f t="shared" si="0"/>
        <v>DRAGAN KUJUNDŽIĆ</v>
      </c>
      <c r="R31" t="str">
        <f t="shared" si="1"/>
        <v>NEVEN JELIĆ</v>
      </c>
      <c r="S31" s="41"/>
      <c r="T31" s="41"/>
    </row>
    <row r="32" spans="1:20" ht="13.5" customHeight="1" thickBot="1">
      <c r="A32" s="162"/>
      <c r="B32" s="163"/>
      <c r="C32" s="159" t="s">
        <v>61</v>
      </c>
      <c r="D32" s="159"/>
      <c r="E32" s="159"/>
      <c r="F32" s="163"/>
      <c r="G32" s="159" t="s">
        <v>66</v>
      </c>
      <c r="H32" s="159"/>
      <c r="I32" s="137"/>
      <c r="J32" s="16">
        <v>47</v>
      </c>
      <c r="K32" s="155"/>
      <c r="L32" s="17">
        <v>44</v>
      </c>
      <c r="M32" s="158">
        <f>IF(J32&gt;L32,2,IF(J32=L32,1,0))</f>
        <v>2</v>
      </c>
      <c r="N32" s="155" t="s">
        <v>3</v>
      </c>
      <c r="O32" s="141">
        <f>IF(M32=1,1,IF(M32=2,0,2))</f>
        <v>0</v>
      </c>
      <c r="Q32" t="str">
        <f t="shared" si="0"/>
        <v>FILIP DIVIĆ</v>
      </c>
      <c r="R32" t="str">
        <f t="shared" si="1"/>
        <v>DINKO VUKUŠIĆ</v>
      </c>
      <c r="S32" s="41"/>
      <c r="T32" s="41"/>
    </row>
    <row r="33" spans="1:20" ht="13.5" customHeight="1" thickBot="1">
      <c r="A33" s="33" t="s">
        <v>23</v>
      </c>
      <c r="B33" s="136" t="s">
        <v>32</v>
      </c>
      <c r="C33" s="136"/>
      <c r="D33" s="136"/>
      <c r="E33" s="136"/>
      <c r="F33" s="136"/>
      <c r="G33" s="136"/>
      <c r="H33" s="136"/>
      <c r="I33" s="136"/>
      <c r="J33" s="19"/>
      <c r="K33" s="20"/>
      <c r="L33" s="19"/>
      <c r="M33" s="19"/>
      <c r="N33" s="21"/>
      <c r="O33" s="22"/>
      <c r="Q33">
        <f t="shared" si="0"/>
        <v>0</v>
      </c>
      <c r="R33">
        <f t="shared" si="1"/>
        <v>0</v>
      </c>
      <c r="S33" s="41"/>
      <c r="T33" s="41"/>
    </row>
    <row r="34" spans="1:20" ht="13.5" customHeight="1" thickBot="1">
      <c r="A34" s="15">
        <v>1</v>
      </c>
      <c r="B34" s="45" t="s">
        <v>9</v>
      </c>
      <c r="C34" s="138" t="s">
        <v>59</v>
      </c>
      <c r="D34" s="138"/>
      <c r="E34" s="139"/>
      <c r="F34" s="45" t="s">
        <v>9</v>
      </c>
      <c r="G34" s="138" t="s">
        <v>62</v>
      </c>
      <c r="H34" s="138"/>
      <c r="I34" s="152"/>
      <c r="J34" s="34">
        <v>13</v>
      </c>
      <c r="K34" s="35" t="s">
        <v>3</v>
      </c>
      <c r="L34" s="36">
        <v>7</v>
      </c>
      <c r="M34" s="34">
        <f>IF(J34&gt;L34,2,IF(J34=L34,1,0))</f>
        <v>2</v>
      </c>
      <c r="N34" s="37" t="s">
        <v>3</v>
      </c>
      <c r="O34" s="36">
        <f>IF(M34=1,1,IF(M34=2,0,2))</f>
        <v>0</v>
      </c>
      <c r="Q34" t="str">
        <f t="shared" si="0"/>
        <v>DRAGAN KUJUNDŽIĆ</v>
      </c>
      <c r="R34" t="str">
        <f t="shared" si="1"/>
        <v>DAMIR TOPIĆ</v>
      </c>
      <c r="S34" s="41"/>
      <c r="T34" s="41"/>
    </row>
    <row r="35" spans="1:20" ht="13.5" customHeight="1" thickBot="1">
      <c r="A35" s="33" t="s">
        <v>20</v>
      </c>
      <c r="B35" s="136" t="s">
        <v>33</v>
      </c>
      <c r="C35" s="136"/>
      <c r="D35" s="136"/>
      <c r="E35" s="136"/>
      <c r="F35" s="136"/>
      <c r="G35" s="136"/>
      <c r="H35" s="136"/>
      <c r="I35" s="136"/>
      <c r="J35" s="19"/>
      <c r="K35" s="20"/>
      <c r="L35" s="19"/>
      <c r="M35" s="19"/>
      <c r="N35" s="21"/>
      <c r="O35" s="22"/>
      <c r="Q35">
        <f t="shared" si="0"/>
        <v>0</v>
      </c>
      <c r="R35">
        <f t="shared" si="1"/>
        <v>0</v>
      </c>
      <c r="S35" s="41"/>
      <c r="T35" s="41"/>
    </row>
    <row r="36" spans="1:20" ht="13.5" customHeight="1">
      <c r="A36" s="149">
        <v>4</v>
      </c>
      <c r="B36" s="46" t="s">
        <v>9</v>
      </c>
      <c r="C36" s="138" t="s">
        <v>55</v>
      </c>
      <c r="D36" s="138"/>
      <c r="E36" s="139"/>
      <c r="F36" s="46" t="s">
        <v>9</v>
      </c>
      <c r="G36" s="138" t="s">
        <v>58</v>
      </c>
      <c r="H36" s="138"/>
      <c r="I36" s="152"/>
      <c r="J36" s="156">
        <v>13</v>
      </c>
      <c r="K36" s="153" t="s">
        <v>3</v>
      </c>
      <c r="L36" s="120">
        <v>8</v>
      </c>
      <c r="M36" s="156">
        <f>IF(J36&gt;L36,2,IF(J36=L36,1,0))</f>
        <v>2</v>
      </c>
      <c r="N36" s="153" t="s">
        <v>3</v>
      </c>
      <c r="O36" s="120">
        <f>IF(M36=1,1,IF(M36=2,0,2))</f>
        <v>0</v>
      </c>
      <c r="Q36" t="str">
        <f t="shared" si="0"/>
        <v>MATE TOLIĆ</v>
      </c>
      <c r="R36" t="str">
        <f t="shared" si="1"/>
        <v>NEVEN JELIĆ</v>
      </c>
      <c r="S36" s="41"/>
      <c r="T36" s="41"/>
    </row>
    <row r="37" spans="1:20" ht="13.5" customHeight="1">
      <c r="A37" s="150"/>
      <c r="B37" s="46" t="s">
        <v>10</v>
      </c>
      <c r="C37" s="138" t="s">
        <v>61</v>
      </c>
      <c r="D37" s="138"/>
      <c r="E37" s="139"/>
      <c r="F37" s="46" t="s">
        <v>10</v>
      </c>
      <c r="G37" s="138" t="s">
        <v>54</v>
      </c>
      <c r="H37" s="138"/>
      <c r="I37" s="152"/>
      <c r="J37" s="157"/>
      <c r="K37" s="154"/>
      <c r="L37" s="140"/>
      <c r="M37" s="157">
        <f>IF(J37&gt;L37,2,IF(J37=L37,1,0))</f>
        <v>1</v>
      </c>
      <c r="N37" s="154" t="s">
        <v>3</v>
      </c>
      <c r="O37" s="140">
        <f>IF(M37=1,1,IF(M37=2,0,2))</f>
        <v>1</v>
      </c>
      <c r="Q37" t="str">
        <f t="shared" si="0"/>
        <v>FILIP DIVIĆ</v>
      </c>
      <c r="R37" t="str">
        <f t="shared" si="1"/>
        <v>STIPE MEDIĆ</v>
      </c>
      <c r="S37" s="41"/>
      <c r="T37" s="41"/>
    </row>
    <row r="38" spans="1:20" ht="13.5" customHeight="1" thickBot="1">
      <c r="A38" s="151"/>
      <c r="B38" s="46" t="s">
        <v>11</v>
      </c>
      <c r="C38" s="138"/>
      <c r="D38" s="138"/>
      <c r="E38" s="139"/>
      <c r="F38" s="46" t="s">
        <v>11</v>
      </c>
      <c r="G38" s="138"/>
      <c r="H38" s="138"/>
      <c r="I38" s="152"/>
      <c r="J38" s="158"/>
      <c r="K38" s="155"/>
      <c r="L38" s="141"/>
      <c r="M38" s="158">
        <f>IF(J38&gt;L38,2,IF(J38=L38,1,0))</f>
        <v>1</v>
      </c>
      <c r="N38" s="155" t="s">
        <v>3</v>
      </c>
      <c r="O38" s="141">
        <f>IF(M38=1,1,IF(M38=2,0,2))</f>
        <v>1</v>
      </c>
      <c r="Q38">
        <f t="shared" si="0"/>
        <v>0</v>
      </c>
      <c r="R38">
        <f t="shared" si="1"/>
        <v>0</v>
      </c>
      <c r="S38" s="41"/>
      <c r="T38" s="41"/>
    </row>
    <row r="39" spans="1:20" ht="13.5" customHeight="1" thickBot="1">
      <c r="A39" s="19" t="s">
        <v>24</v>
      </c>
      <c r="B39" s="136" t="s">
        <v>31</v>
      </c>
      <c r="C39" s="136"/>
      <c r="D39" s="136"/>
      <c r="E39" s="136"/>
      <c r="F39" s="136"/>
      <c r="G39" s="136"/>
      <c r="H39" s="136"/>
      <c r="I39" s="136"/>
      <c r="J39" s="19"/>
      <c r="K39" s="20"/>
      <c r="L39" s="19"/>
      <c r="M39" s="19"/>
      <c r="N39" s="21"/>
      <c r="O39" s="19"/>
      <c r="Q39">
        <f t="shared" si="0"/>
        <v>0</v>
      </c>
      <c r="R39">
        <f t="shared" si="1"/>
        <v>0</v>
      </c>
      <c r="S39" s="41"/>
      <c r="T39" s="41"/>
    </row>
    <row r="40" spans="1:20" ht="13.5" customHeight="1">
      <c r="A40" s="149">
        <v>3</v>
      </c>
      <c r="B40" s="4" t="s">
        <v>9</v>
      </c>
      <c r="C40" s="142" t="s">
        <v>53</v>
      </c>
      <c r="D40" s="143"/>
      <c r="E40" s="144"/>
      <c r="F40" s="4" t="s">
        <v>9</v>
      </c>
      <c r="G40" s="142" t="s">
        <v>57</v>
      </c>
      <c r="H40" s="143"/>
      <c r="I40" s="143"/>
      <c r="J40" s="146">
        <v>4</v>
      </c>
      <c r="K40" s="153" t="s">
        <v>3</v>
      </c>
      <c r="L40" s="120">
        <v>13</v>
      </c>
      <c r="M40" s="156">
        <f>IF(J40&gt;L40,2,IF(J40=L40,1,0))</f>
        <v>0</v>
      </c>
      <c r="N40" s="153" t="s">
        <v>3</v>
      </c>
      <c r="O40" s="120">
        <f>IF(M40=1,1,IF(M40=2,0,2))</f>
        <v>2</v>
      </c>
      <c r="Q40" t="str">
        <f t="shared" si="0"/>
        <v>MARIJAN KUJUNDŽIĆ</v>
      </c>
      <c r="R40" t="str">
        <f t="shared" si="1"/>
        <v>LJUBOMIR LIZATOVIĆ</v>
      </c>
      <c r="S40" s="41"/>
      <c r="T40" s="41"/>
    </row>
    <row r="41" spans="1:20" ht="13.5" customHeight="1">
      <c r="A41" s="150"/>
      <c r="B41" s="4" t="s">
        <v>10</v>
      </c>
      <c r="C41" s="142" t="s">
        <v>65</v>
      </c>
      <c r="D41" s="143"/>
      <c r="E41" s="144"/>
      <c r="F41" s="4" t="s">
        <v>10</v>
      </c>
      <c r="G41" s="142" t="s">
        <v>63</v>
      </c>
      <c r="H41" s="143"/>
      <c r="I41" s="145"/>
      <c r="J41" s="147"/>
      <c r="K41" s="154"/>
      <c r="L41" s="140"/>
      <c r="M41" s="157">
        <f>IF(J41&gt;L41,2,IF(J41=L41,1,0))</f>
        <v>1</v>
      </c>
      <c r="N41" s="154" t="s">
        <v>3</v>
      </c>
      <c r="O41" s="140">
        <f>IF(M41=1,1,IF(M41=2,0,2))</f>
        <v>1</v>
      </c>
      <c r="Q41" t="str">
        <f t="shared" si="0"/>
        <v>ANTE GRANČIĆ</v>
      </c>
      <c r="R41" t="str">
        <f t="shared" si="1"/>
        <v>DEJAN RAVLIĆ</v>
      </c>
      <c r="S41" s="41"/>
      <c r="T41" s="41"/>
    </row>
    <row r="42" spans="1:20" ht="13.5" customHeight="1">
      <c r="A42" s="150"/>
      <c r="B42" s="4" t="s">
        <v>12</v>
      </c>
      <c r="C42" s="142" t="s">
        <v>56</v>
      </c>
      <c r="D42" s="143"/>
      <c r="E42" s="144"/>
      <c r="F42" s="4" t="s">
        <v>12</v>
      </c>
      <c r="G42" s="142" t="s">
        <v>64</v>
      </c>
      <c r="H42" s="143"/>
      <c r="I42" s="143"/>
      <c r="J42" s="147"/>
      <c r="K42" s="154"/>
      <c r="L42" s="140"/>
      <c r="M42" s="157">
        <f>IF(J42&gt;L42,2,IF(J42=L42,1,0))</f>
        <v>1</v>
      </c>
      <c r="N42" s="154" t="s">
        <v>3</v>
      </c>
      <c r="O42" s="140">
        <f>IF(M42=1,1,IF(M42=2,0,2))</f>
        <v>1</v>
      </c>
      <c r="Q42" t="str">
        <f t="shared" si="0"/>
        <v>GOJKO GRANČIĆ</v>
      </c>
      <c r="R42" t="str">
        <f t="shared" si="1"/>
        <v>MATEJAS JOZIPOVIĆ</v>
      </c>
      <c r="S42" s="41"/>
      <c r="T42" s="41"/>
    </row>
    <row r="43" spans="1:20" ht="13.5" customHeight="1" thickBot="1">
      <c r="A43" s="151"/>
      <c r="B43" s="38" t="s">
        <v>11</v>
      </c>
      <c r="C43" s="137"/>
      <c r="D43" s="138"/>
      <c r="E43" s="139"/>
      <c r="F43" s="38" t="s">
        <v>11</v>
      </c>
      <c r="G43" s="142"/>
      <c r="H43" s="143"/>
      <c r="I43" s="143"/>
      <c r="J43" s="148"/>
      <c r="K43" s="155"/>
      <c r="L43" s="141"/>
      <c r="M43" s="158">
        <f>IF(J43&gt;L43,2,IF(J43=L43,1,0))</f>
        <v>1</v>
      </c>
      <c r="N43" s="155" t="s">
        <v>3</v>
      </c>
      <c r="O43" s="141">
        <f>IF(M43=1,1,IF(M43=2,0,2))</f>
        <v>1</v>
      </c>
      <c r="Q43">
        <f t="shared" si="0"/>
        <v>0</v>
      </c>
      <c r="R43">
        <f t="shared" si="1"/>
        <v>0</v>
      </c>
      <c r="S43" s="41"/>
      <c r="T43" s="41"/>
    </row>
    <row r="44" spans="1:20" ht="13.5" customHeight="1" thickBot="1">
      <c r="A44" s="48"/>
      <c r="B44" s="136" t="s">
        <v>13</v>
      </c>
      <c r="C44" s="136"/>
      <c r="D44" s="136"/>
      <c r="E44" s="136"/>
      <c r="F44" s="136"/>
      <c r="G44" s="136"/>
      <c r="H44" s="136"/>
      <c r="I44" s="136"/>
      <c r="J44" s="63"/>
      <c r="K44" s="49"/>
      <c r="L44" s="48"/>
      <c r="M44" s="48"/>
      <c r="N44" s="49"/>
      <c r="O44" s="48"/>
      <c r="Q44">
        <f t="shared" si="0"/>
        <v>0</v>
      </c>
      <c r="R44">
        <f t="shared" si="1"/>
        <v>0</v>
      </c>
      <c r="S44" s="41"/>
      <c r="T44" s="41"/>
    </row>
    <row r="45" spans="1:20" ht="13.5" customHeight="1" thickBot="1">
      <c r="A45" s="15">
        <v>2</v>
      </c>
      <c r="B45" s="45" t="s">
        <v>9</v>
      </c>
      <c r="C45" s="137" t="s">
        <v>60</v>
      </c>
      <c r="D45" s="138"/>
      <c r="E45" s="139"/>
      <c r="F45" s="45" t="s">
        <v>9</v>
      </c>
      <c r="G45" s="137" t="s">
        <v>69</v>
      </c>
      <c r="H45" s="138"/>
      <c r="I45" s="152"/>
      <c r="J45" s="64">
        <v>32</v>
      </c>
      <c r="K45" s="37" t="s">
        <v>3</v>
      </c>
      <c r="L45" s="36">
        <v>2</v>
      </c>
      <c r="M45" s="34">
        <f>IF(J45&gt;L45,2,IF(J45=L45,1,0))</f>
        <v>2</v>
      </c>
      <c r="N45" s="65" t="s">
        <v>3</v>
      </c>
      <c r="O45" s="36">
        <f>IF(M45=1,1,IF(M45=2,0,2))</f>
        <v>0</v>
      </c>
      <c r="Q45" t="str">
        <f t="shared" si="0"/>
        <v>MATIJAS GRANČIĆ</v>
      </c>
      <c r="R45" t="str">
        <f t="shared" si="1"/>
        <v>LJUBO TOPIĆ</v>
      </c>
      <c r="S45" s="41"/>
      <c r="T45" s="41"/>
    </row>
    <row r="46" spans="1:20" ht="13.5" customHeight="1" thickBot="1">
      <c r="A46" s="39" t="s">
        <v>16</v>
      </c>
      <c r="B46" s="39"/>
      <c r="C46" s="85">
        <v>42296</v>
      </c>
      <c r="D46" s="62"/>
      <c r="E46" s="39"/>
      <c r="F46" s="39"/>
      <c r="G46" s="39"/>
      <c r="H46" s="39"/>
      <c r="I46" s="39"/>
      <c r="J46" s="34">
        <f>J45+J40+J36+J34+J31+J29+J28+J25+J23+J21+J16+J12+J10</f>
        <v>234</v>
      </c>
      <c r="K46" s="37" t="s">
        <v>3</v>
      </c>
      <c r="L46" s="36">
        <f>L45+L40+L36+L34+L31+L29+L28+L25+L23+L21+L16+L12+L10</f>
        <v>143</v>
      </c>
      <c r="M46" s="34">
        <f>M45+M40+M36+M34+M31+M29+M28+M25+M23+M21+M16+M12+M10</f>
        <v>19</v>
      </c>
      <c r="N46" s="40" t="s">
        <v>3</v>
      </c>
      <c r="O46" s="36">
        <f>O45+O40+O36+O34+O31+O29+O28+O25+O23+O21+O16+O12+O10</f>
        <v>7</v>
      </c>
      <c r="P46" s="84"/>
      <c r="S46" s="41"/>
      <c r="T46" s="41"/>
    </row>
    <row r="47" spans="1:20" ht="13.5" customHeight="1" thickBot="1">
      <c r="A47" s="123" t="s">
        <v>27</v>
      </c>
      <c r="B47" s="123"/>
      <c r="C47" s="123"/>
      <c r="D47" s="123"/>
      <c r="E47" s="123" t="s">
        <v>30</v>
      </c>
      <c r="F47" s="123"/>
      <c r="G47" s="123"/>
      <c r="H47" s="123"/>
      <c r="J47" s="124"/>
      <c r="K47" s="118"/>
      <c r="L47" s="118"/>
      <c r="M47" s="118"/>
      <c r="N47" s="118"/>
      <c r="O47" s="119"/>
      <c r="S47" s="41"/>
      <c r="T47" s="41"/>
    </row>
    <row r="48" spans="1:20" ht="15.75" customHeight="1" thickBot="1">
      <c r="A48" s="52">
        <v>1</v>
      </c>
      <c r="B48" s="130" t="s">
        <v>59</v>
      </c>
      <c r="C48" s="130">
        <f aca="true" t="shared" si="2" ref="C48:D59">IF(Q2&lt;&gt;"",Q2,"")</f>
      </c>
      <c r="D48" s="130">
        <f t="shared" si="2"/>
      </c>
      <c r="E48" s="52">
        <v>1</v>
      </c>
      <c r="F48" s="130" t="s">
        <v>57</v>
      </c>
      <c r="G48" s="130"/>
      <c r="H48" s="130"/>
      <c r="I48" s="39"/>
      <c r="J48" s="131" t="s">
        <v>17</v>
      </c>
      <c r="K48" s="132"/>
      <c r="L48" s="132"/>
      <c r="M48" s="132"/>
      <c r="N48" s="132"/>
      <c r="O48" s="133"/>
      <c r="S48" s="41"/>
      <c r="T48" s="41"/>
    </row>
    <row r="49" spans="1:20" ht="11.25" customHeight="1">
      <c r="A49" s="52">
        <v>2</v>
      </c>
      <c r="B49" s="128" t="s">
        <v>53</v>
      </c>
      <c r="C49" s="128">
        <f t="shared" si="2"/>
      </c>
      <c r="D49" s="128">
        <f t="shared" si="2"/>
      </c>
      <c r="E49" s="54">
        <v>2</v>
      </c>
      <c r="F49" s="128" t="s">
        <v>69</v>
      </c>
      <c r="G49" s="128"/>
      <c r="H49" s="128"/>
      <c r="I49" s="39"/>
      <c r="J49" s="78"/>
      <c r="K49" s="79"/>
      <c r="L49" s="134" t="str">
        <f>IF(M46&gt;O46,"2 : 0",IF(M46=O46,"1 : 1","0 : 2"))</f>
        <v>2 : 0</v>
      </c>
      <c r="M49" s="134"/>
      <c r="N49" s="79"/>
      <c r="O49" s="80"/>
      <c r="S49" s="41"/>
      <c r="T49" s="41"/>
    </row>
    <row r="50" spans="1:20" ht="11.25" customHeight="1" thickBot="1">
      <c r="A50" s="52">
        <v>3</v>
      </c>
      <c r="B50" s="128" t="s">
        <v>65</v>
      </c>
      <c r="C50" s="128">
        <f t="shared" si="2"/>
      </c>
      <c r="D50" s="128">
        <f t="shared" si="2"/>
      </c>
      <c r="E50" s="52">
        <v>3</v>
      </c>
      <c r="F50" s="128" t="s">
        <v>62</v>
      </c>
      <c r="G50" s="128"/>
      <c r="H50" s="128"/>
      <c r="I50" s="41"/>
      <c r="J50" s="81"/>
      <c r="K50" s="82"/>
      <c r="L50" s="135"/>
      <c r="M50" s="135"/>
      <c r="N50" s="82"/>
      <c r="O50" s="83"/>
      <c r="S50" s="41"/>
      <c r="T50" s="41"/>
    </row>
    <row r="51" spans="1:20" ht="11.25" customHeight="1">
      <c r="A51" s="52">
        <v>4</v>
      </c>
      <c r="B51" s="128" t="s">
        <v>55</v>
      </c>
      <c r="C51" s="128"/>
      <c r="D51" s="128"/>
      <c r="E51" s="54">
        <v>4</v>
      </c>
      <c r="F51" s="128" t="s">
        <v>58</v>
      </c>
      <c r="G51" s="128"/>
      <c r="H51" s="128"/>
      <c r="J51" s="1"/>
      <c r="K51" s="1"/>
      <c r="L51" s="1"/>
      <c r="M51" s="1"/>
      <c r="N51" s="1"/>
      <c r="O51" s="1"/>
      <c r="S51" s="41"/>
      <c r="T51" s="41"/>
    </row>
    <row r="52" spans="1:20" ht="12" customHeight="1">
      <c r="A52" s="52">
        <v>5</v>
      </c>
      <c r="B52" s="128" t="s">
        <v>60</v>
      </c>
      <c r="C52" s="128"/>
      <c r="D52" s="128"/>
      <c r="E52" s="52">
        <v>5</v>
      </c>
      <c r="F52" s="128" t="s">
        <v>66</v>
      </c>
      <c r="G52" s="128"/>
      <c r="H52" s="128"/>
      <c r="J52" s="67" t="s">
        <v>18</v>
      </c>
      <c r="K52" s="1"/>
      <c r="L52" s="1"/>
      <c r="M52" s="1"/>
      <c r="N52" s="1"/>
      <c r="O52" s="1"/>
      <c r="S52" s="41"/>
      <c r="T52" s="41"/>
    </row>
    <row r="53" spans="1:15" ht="12" customHeight="1">
      <c r="A53" s="52">
        <v>6</v>
      </c>
      <c r="B53" s="128" t="s">
        <v>61</v>
      </c>
      <c r="C53" s="128"/>
      <c r="D53" s="128"/>
      <c r="E53" s="54">
        <v>6</v>
      </c>
      <c r="F53" s="128" t="s">
        <v>54</v>
      </c>
      <c r="G53" s="128"/>
      <c r="H53" s="128"/>
      <c r="J53" s="1" t="s">
        <v>9</v>
      </c>
      <c r="K53" s="71" t="s">
        <v>70</v>
      </c>
      <c r="L53" s="68"/>
      <c r="M53" s="68"/>
      <c r="N53" s="68"/>
      <c r="O53" s="1"/>
    </row>
    <row r="54" spans="1:15" ht="12" customHeight="1">
      <c r="A54" s="52">
        <v>7</v>
      </c>
      <c r="B54" s="128" t="s">
        <v>74</v>
      </c>
      <c r="C54" s="128"/>
      <c r="D54" s="128"/>
      <c r="E54" s="52">
        <v>7</v>
      </c>
      <c r="F54" s="128" t="s">
        <v>63</v>
      </c>
      <c r="G54" s="128"/>
      <c r="H54" s="128"/>
      <c r="I54" s="2"/>
      <c r="J54" s="1"/>
      <c r="K54" s="67"/>
      <c r="L54" s="1"/>
      <c r="M54" s="1"/>
      <c r="N54" s="1"/>
      <c r="O54" s="1"/>
    </row>
    <row r="55" spans="1:14" ht="12" customHeight="1">
      <c r="A55" s="52">
        <v>8</v>
      </c>
      <c r="B55" s="128" t="s">
        <v>56</v>
      </c>
      <c r="C55" s="128">
        <f t="shared" si="2"/>
      </c>
      <c r="D55" s="128">
        <f t="shared" si="2"/>
      </c>
      <c r="E55" s="54">
        <v>8</v>
      </c>
      <c r="F55" s="128" t="s">
        <v>64</v>
      </c>
      <c r="G55" s="128"/>
      <c r="H55" s="128"/>
      <c r="J55" t="s">
        <v>10</v>
      </c>
      <c r="K55" s="71" t="s">
        <v>71</v>
      </c>
      <c r="L55" s="69"/>
      <c r="M55" s="69"/>
      <c r="N55" s="69"/>
    </row>
    <row r="56" spans="1:15" ht="12" customHeight="1">
      <c r="A56" s="52">
        <v>9</v>
      </c>
      <c r="B56" s="128">
        <f>IF(S10&lt;&gt;"",S10,"")</f>
      </c>
      <c r="C56" s="128" t="str">
        <f t="shared" si="2"/>
        <v>MARIJAN KUJUNDŽIĆ</v>
      </c>
      <c r="D56" s="128" t="str">
        <f t="shared" si="2"/>
        <v>STIPE MEDIĆ</v>
      </c>
      <c r="E56" s="52">
        <v>9</v>
      </c>
      <c r="F56" s="128">
        <f>IF(T10&lt;&gt;"",T10,"")</f>
      </c>
      <c r="G56" s="128"/>
      <c r="H56" s="128"/>
      <c r="I56" s="6"/>
      <c r="J56" s="6"/>
      <c r="K56" s="6"/>
      <c r="L56" s="6"/>
      <c r="M56" s="6"/>
      <c r="N56" s="6"/>
      <c r="O56" s="6"/>
    </row>
    <row r="57" spans="1:15" ht="12" customHeight="1">
      <c r="A57" s="52">
        <v>10</v>
      </c>
      <c r="B57" s="129">
        <f>IF(S11&lt;&gt;"",S11,"")</f>
      </c>
      <c r="C57" s="129">
        <f t="shared" si="2"/>
        <v>0</v>
      </c>
      <c r="D57" s="129">
        <f t="shared" si="2"/>
        <v>0</v>
      </c>
      <c r="E57" s="54">
        <v>10</v>
      </c>
      <c r="F57" s="128">
        <f>IF(T11&lt;&gt;"",T11,"")</f>
      </c>
      <c r="G57" s="128"/>
      <c r="H57" s="128"/>
      <c r="I57" s="6"/>
      <c r="J57" s="70" t="s">
        <v>35</v>
      </c>
      <c r="K57" s="6"/>
      <c r="L57" s="6"/>
      <c r="M57" s="6"/>
      <c r="N57" s="6"/>
      <c r="O57" s="6"/>
    </row>
    <row r="58" spans="1:15" ht="12" customHeight="1">
      <c r="A58" s="52">
        <v>11</v>
      </c>
      <c r="B58" s="129">
        <f>IF(S12&lt;&gt;"",S12,"")</f>
      </c>
      <c r="C58" s="129" t="str">
        <f t="shared" si="2"/>
        <v>MATE TOLIĆ</v>
      </c>
      <c r="D58" s="129" t="str">
        <f t="shared" si="2"/>
        <v>LJUBOMIR LIZATOVIĆ</v>
      </c>
      <c r="E58" s="52">
        <v>11</v>
      </c>
      <c r="F58" s="128">
        <f>IF(T12&lt;&gt;"",T12,"")</f>
      </c>
      <c r="G58" s="128"/>
      <c r="H58" s="128"/>
      <c r="I58" s="6"/>
      <c r="J58" s="6" t="s">
        <v>9</v>
      </c>
      <c r="K58" s="73" t="s">
        <v>72</v>
      </c>
      <c r="L58" s="74"/>
      <c r="M58" s="74"/>
      <c r="N58" s="74"/>
      <c r="O58" s="6"/>
    </row>
    <row r="59" spans="1:15" ht="12" customHeight="1">
      <c r="A59" s="52">
        <v>12</v>
      </c>
      <c r="B59" s="129">
        <f>IF(S13&lt;&gt;"",S13,"")</f>
      </c>
      <c r="C59" s="129" t="str">
        <f t="shared" si="2"/>
        <v>GOJKO GRANČIĆ</v>
      </c>
      <c r="D59" s="129" t="str">
        <f t="shared" si="2"/>
        <v>NEVEN JELIĆ</v>
      </c>
      <c r="E59" s="54">
        <v>12</v>
      </c>
      <c r="F59" s="129">
        <f>IF(T13&lt;&gt;"",T13,"")</f>
      </c>
      <c r="G59" s="129"/>
      <c r="H59" s="129"/>
      <c r="I59" s="6"/>
      <c r="J59" s="6" t="s">
        <v>10</v>
      </c>
      <c r="K59" s="75" t="s">
        <v>73</v>
      </c>
      <c r="L59" s="76"/>
      <c r="M59" s="76"/>
      <c r="N59" s="76"/>
      <c r="O59" s="6"/>
    </row>
    <row r="60" spans="1:15" ht="7.5" customHeight="1">
      <c r="A60" s="7"/>
      <c r="B60" s="7"/>
      <c r="C60" s="7"/>
      <c r="D60" s="7"/>
      <c r="E60" s="7"/>
      <c r="F60" s="7"/>
      <c r="G60" s="7"/>
      <c r="H60" s="7"/>
      <c r="I60" s="7"/>
      <c r="J60" s="42"/>
      <c r="K60" s="42"/>
      <c r="L60" s="42"/>
      <c r="M60" s="42"/>
      <c r="N60" s="42"/>
      <c r="O60" s="42"/>
    </row>
    <row r="61" spans="1:15" ht="12" customHeight="1">
      <c r="A61" s="53" t="s">
        <v>28</v>
      </c>
      <c r="B61" s="125" t="s">
        <v>56</v>
      </c>
      <c r="C61" s="125"/>
      <c r="D61" s="125"/>
      <c r="E61" s="207" t="s">
        <v>29</v>
      </c>
      <c r="F61" s="207"/>
      <c r="G61" s="127" t="s">
        <v>64</v>
      </c>
      <c r="H61" s="127"/>
      <c r="I61" s="127"/>
      <c r="J61" s="127"/>
      <c r="K61" s="43"/>
      <c r="L61" s="43"/>
      <c r="M61" s="43"/>
      <c r="N61" s="43"/>
      <c r="O61" s="43"/>
    </row>
    <row r="62" spans="1:15" ht="12" customHeight="1">
      <c r="A62" s="44" t="s">
        <v>34</v>
      </c>
      <c r="B62" s="5"/>
      <c r="C62" s="87" t="s">
        <v>75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3:15" ht="15">
      <c r="C63" s="88" t="s">
        <v>76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</sheetData>
  <sheetProtection/>
  <mergeCells count="150">
    <mergeCell ref="E4:G4"/>
    <mergeCell ref="F6:L6"/>
    <mergeCell ref="M6:O6"/>
    <mergeCell ref="A1:O1"/>
    <mergeCell ref="B2:D2"/>
    <mergeCell ref="E2:G2"/>
    <mergeCell ref="I2:O2"/>
    <mergeCell ref="J12:J14"/>
    <mergeCell ref="K12:K14"/>
    <mergeCell ref="A8:O8"/>
    <mergeCell ref="B9:I9"/>
    <mergeCell ref="J9:L9"/>
    <mergeCell ref="M9:O9"/>
    <mergeCell ref="C10:E10"/>
    <mergeCell ref="G10:I10"/>
    <mergeCell ref="B11:I11"/>
    <mergeCell ref="A12:A14"/>
    <mergeCell ref="C12:E12"/>
    <mergeCell ref="G12:I12"/>
    <mergeCell ref="C13:E13"/>
    <mergeCell ref="G13:I13"/>
    <mergeCell ref="C14:E14"/>
    <mergeCell ref="G14:I14"/>
    <mergeCell ref="L12:L14"/>
    <mergeCell ref="M12:M14"/>
    <mergeCell ref="N12:N14"/>
    <mergeCell ref="O12:O14"/>
    <mergeCell ref="B15:I15"/>
    <mergeCell ref="A16:A19"/>
    <mergeCell ref="C16:E16"/>
    <mergeCell ref="G16:I16"/>
    <mergeCell ref="O16:O19"/>
    <mergeCell ref="C17:E17"/>
    <mergeCell ref="G17:I17"/>
    <mergeCell ref="C18:E18"/>
    <mergeCell ref="G18:I18"/>
    <mergeCell ref="C19:E19"/>
    <mergeCell ref="G19:I19"/>
    <mergeCell ref="J16:J19"/>
    <mergeCell ref="K16:K19"/>
    <mergeCell ref="G23:I24"/>
    <mergeCell ref="L16:L19"/>
    <mergeCell ref="M16:M19"/>
    <mergeCell ref="N16:N19"/>
    <mergeCell ref="A23:A24"/>
    <mergeCell ref="B23:B24"/>
    <mergeCell ref="C23:E24"/>
    <mergeCell ref="F23:F24"/>
    <mergeCell ref="B20:I20"/>
    <mergeCell ref="C21:E21"/>
    <mergeCell ref="G21:I21"/>
    <mergeCell ref="B22:I22"/>
    <mergeCell ref="K23:K24"/>
    <mergeCell ref="M23:M24"/>
    <mergeCell ref="N23:N24"/>
    <mergeCell ref="O23:O24"/>
    <mergeCell ref="N25:N26"/>
    <mergeCell ref="O25:O26"/>
    <mergeCell ref="B27:I27"/>
    <mergeCell ref="C28:E28"/>
    <mergeCell ref="G28:I28"/>
    <mergeCell ref="B25:B26"/>
    <mergeCell ref="K25:K26"/>
    <mergeCell ref="M25:M26"/>
    <mergeCell ref="A25:A26"/>
    <mergeCell ref="C25:E26"/>
    <mergeCell ref="F25:F26"/>
    <mergeCell ref="G25:I26"/>
    <mergeCell ref="A31:A32"/>
    <mergeCell ref="B31:B32"/>
    <mergeCell ref="C31:E31"/>
    <mergeCell ref="F31:F32"/>
    <mergeCell ref="O31:O32"/>
    <mergeCell ref="C32:E32"/>
    <mergeCell ref="G32:I32"/>
    <mergeCell ref="C29:E29"/>
    <mergeCell ref="G29:I29"/>
    <mergeCell ref="B30:I30"/>
    <mergeCell ref="G31:I31"/>
    <mergeCell ref="K31:K32"/>
    <mergeCell ref="M31:M32"/>
    <mergeCell ref="N31:N32"/>
    <mergeCell ref="K36:K38"/>
    <mergeCell ref="L36:L38"/>
    <mergeCell ref="M36:M38"/>
    <mergeCell ref="N36:N38"/>
    <mergeCell ref="O36:O38"/>
    <mergeCell ref="B33:I33"/>
    <mergeCell ref="C34:E34"/>
    <mergeCell ref="G34:I34"/>
    <mergeCell ref="B35:I35"/>
    <mergeCell ref="C36:E36"/>
    <mergeCell ref="G38:I38"/>
    <mergeCell ref="J36:J38"/>
    <mergeCell ref="C37:E37"/>
    <mergeCell ref="G37:I37"/>
    <mergeCell ref="N40:N43"/>
    <mergeCell ref="B39:I39"/>
    <mergeCell ref="A40:A43"/>
    <mergeCell ref="C40:E40"/>
    <mergeCell ref="G40:I40"/>
    <mergeCell ref="A36:A38"/>
    <mergeCell ref="G36:I36"/>
    <mergeCell ref="K40:K43"/>
    <mergeCell ref="L40:L43"/>
    <mergeCell ref="C38:E38"/>
    <mergeCell ref="J47:O47"/>
    <mergeCell ref="O40:O43"/>
    <mergeCell ref="C41:E41"/>
    <mergeCell ref="G41:I41"/>
    <mergeCell ref="C42:E42"/>
    <mergeCell ref="G42:I42"/>
    <mergeCell ref="C43:E43"/>
    <mergeCell ref="J40:J43"/>
    <mergeCell ref="G43:I43"/>
    <mergeCell ref="M40:M43"/>
    <mergeCell ref="B44:I44"/>
    <mergeCell ref="C45:E45"/>
    <mergeCell ref="G45:I45"/>
    <mergeCell ref="A47:D47"/>
    <mergeCell ref="E47:H47"/>
    <mergeCell ref="B48:D48"/>
    <mergeCell ref="F48:H48"/>
    <mergeCell ref="J48:O48"/>
    <mergeCell ref="B49:D49"/>
    <mergeCell ref="F49:H49"/>
    <mergeCell ref="L49:M50"/>
    <mergeCell ref="B50:D50"/>
    <mergeCell ref="F50:H50"/>
    <mergeCell ref="B56:D56"/>
    <mergeCell ref="F56:H56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61:D61"/>
    <mergeCell ref="E61:F61"/>
    <mergeCell ref="G61:J61"/>
    <mergeCell ref="B57:D57"/>
    <mergeCell ref="F57:H57"/>
    <mergeCell ref="B58:D58"/>
    <mergeCell ref="F58:H58"/>
    <mergeCell ref="B59:D59"/>
    <mergeCell ref="F59:H59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62"/>
  <sheetViews>
    <sheetView zoomScale="120" zoomScaleNormal="120" zoomScalePageLayoutView="0" workbookViewId="0" topLeftCell="A43">
      <selection activeCell="G61" sqref="G61:J61"/>
    </sheetView>
  </sheetViews>
  <sheetFormatPr defaultColWidth="9.140625" defaultRowHeight="15"/>
  <cols>
    <col min="1" max="1" width="9.7109375" style="0" customWidth="1"/>
    <col min="2" max="2" width="7.140625" style="0" customWidth="1"/>
    <col min="4" max="4" width="10.7109375" style="0" customWidth="1"/>
    <col min="5" max="5" width="4.421875" style="0" customWidth="1"/>
    <col min="6" max="6" width="6.28125" style="0" customWidth="1"/>
    <col min="9" max="9" width="8.140625" style="0" customWidth="1"/>
    <col min="10" max="10" width="5.28125" style="0" customWidth="1"/>
    <col min="11" max="11" width="3.140625" style="0" customWidth="1"/>
    <col min="12" max="12" width="5.00390625" style="0" customWidth="1"/>
    <col min="13" max="13" width="4.00390625" style="0" customWidth="1"/>
    <col min="14" max="14" width="3.8515625" style="0" customWidth="1"/>
    <col min="15" max="15" width="4.7109375" style="0" customWidth="1"/>
    <col min="17" max="17" width="22.57421875" style="0" hidden="1" customWidth="1"/>
    <col min="18" max="18" width="21.00390625" style="0" hidden="1" customWidth="1"/>
    <col min="19" max="21" width="0" style="0" hidden="1" customWidth="1"/>
  </cols>
  <sheetData>
    <row r="1" spans="1:15" ht="24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5" ht="25.5" customHeight="1">
      <c r="A2" s="9" t="s">
        <v>1</v>
      </c>
      <c r="B2" s="191" t="s">
        <v>48</v>
      </c>
      <c r="C2" s="192"/>
      <c r="D2" s="192"/>
      <c r="E2" s="193" t="s">
        <v>19</v>
      </c>
      <c r="F2" s="193"/>
      <c r="G2" s="194"/>
      <c r="H2" s="10" t="s">
        <v>2</v>
      </c>
      <c r="I2" s="195" t="s">
        <v>36</v>
      </c>
      <c r="J2" s="196"/>
      <c r="K2" s="196"/>
      <c r="L2" s="196"/>
      <c r="M2" s="196"/>
      <c r="N2" s="196"/>
      <c r="O2" s="196"/>
    </row>
    <row r="3" spans="1:15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thickBot="1">
      <c r="A4" s="1"/>
      <c r="B4" s="1"/>
      <c r="C4" s="1"/>
      <c r="D4" s="8">
        <f>+M46</f>
        <v>22</v>
      </c>
      <c r="E4" s="197" t="s">
        <v>3</v>
      </c>
      <c r="F4" s="198"/>
      <c r="G4" s="199"/>
      <c r="H4" s="8">
        <f>+O46</f>
        <v>4</v>
      </c>
      <c r="I4" s="1"/>
      <c r="J4" s="1"/>
      <c r="K4" s="1"/>
      <c r="L4" s="1"/>
      <c r="M4" s="1"/>
      <c r="N4" s="1"/>
      <c r="O4" s="1"/>
    </row>
    <row r="5" spans="1:19" ht="12.75" customHeight="1" thickBot="1">
      <c r="A5" s="2"/>
      <c r="B5" s="2"/>
      <c r="C5" s="2"/>
      <c r="D5" s="11" t="s">
        <v>4</v>
      </c>
      <c r="E5" s="12"/>
      <c r="F5" s="12"/>
      <c r="G5" s="12"/>
      <c r="H5" s="11" t="s">
        <v>4</v>
      </c>
      <c r="I5" s="2"/>
      <c r="J5" s="2"/>
      <c r="K5" s="2"/>
      <c r="L5" s="2"/>
      <c r="M5" s="1"/>
      <c r="N5" s="1"/>
      <c r="O5" s="1"/>
      <c r="S5" s="41"/>
    </row>
    <row r="6" spans="1:20" ht="15.75" thickBot="1">
      <c r="A6" s="13" t="s">
        <v>26</v>
      </c>
      <c r="B6" s="3"/>
      <c r="C6" s="3"/>
      <c r="D6" s="3"/>
      <c r="E6" s="14"/>
      <c r="F6" s="200" t="s">
        <v>49</v>
      </c>
      <c r="G6" s="200"/>
      <c r="H6" s="200"/>
      <c r="I6" s="200"/>
      <c r="J6" s="200"/>
      <c r="K6" s="200"/>
      <c r="L6" s="200"/>
      <c r="M6" s="201" t="s">
        <v>46</v>
      </c>
      <c r="N6" s="202"/>
      <c r="O6" s="203"/>
      <c r="S6" s="41"/>
      <c r="T6" s="41"/>
    </row>
    <row r="7" spans="1:2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41"/>
    </row>
    <row r="8" spans="1:20" ht="19.5" thickBot="1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S8" s="41"/>
      <c r="T8" s="41"/>
    </row>
    <row r="9" spans="1:20" ht="13.5" customHeight="1" thickBot="1">
      <c r="A9" s="55" t="s">
        <v>6</v>
      </c>
      <c r="B9" s="181" t="s">
        <v>32</v>
      </c>
      <c r="C9" s="125"/>
      <c r="D9" s="125"/>
      <c r="E9" s="125"/>
      <c r="F9" s="125"/>
      <c r="G9" s="125"/>
      <c r="H9" s="125"/>
      <c r="I9" s="125"/>
      <c r="J9" s="185" t="s">
        <v>7</v>
      </c>
      <c r="K9" s="186"/>
      <c r="L9" s="187"/>
      <c r="M9" s="185" t="s">
        <v>8</v>
      </c>
      <c r="N9" s="186"/>
      <c r="O9" s="187"/>
      <c r="S9" s="41"/>
      <c r="T9" s="41"/>
    </row>
    <row r="10" spans="1:20" ht="13.5" customHeight="1" thickBot="1">
      <c r="A10" s="15">
        <v>3</v>
      </c>
      <c r="B10" s="45" t="s">
        <v>9</v>
      </c>
      <c r="C10" s="138" t="s">
        <v>77</v>
      </c>
      <c r="D10" s="138"/>
      <c r="E10" s="139"/>
      <c r="F10" s="45" t="s">
        <v>9</v>
      </c>
      <c r="G10" s="138" t="s">
        <v>78</v>
      </c>
      <c r="H10" s="138"/>
      <c r="I10" s="138"/>
      <c r="J10" s="34">
        <v>13</v>
      </c>
      <c r="K10" s="37" t="s">
        <v>3</v>
      </c>
      <c r="L10" s="36">
        <v>7</v>
      </c>
      <c r="M10" s="34">
        <f>IF(J10&gt;L10,2,IF(J10=L10,1,0))</f>
        <v>2</v>
      </c>
      <c r="N10" s="37" t="s">
        <v>3</v>
      </c>
      <c r="O10" s="36">
        <f>IF(M10=1,1,IF(M10=2,0,2))</f>
        <v>0</v>
      </c>
      <c r="Q10" t="str">
        <f aca="true" t="shared" si="0" ref="Q10:Q45">C10</f>
        <v>DEJAN TONEJC</v>
      </c>
      <c r="R10" t="str">
        <f aca="true" t="shared" si="1" ref="R10:R45">G10</f>
        <v>DARIO PAVIA</v>
      </c>
      <c r="S10" s="41"/>
      <c r="T10" s="41"/>
    </row>
    <row r="11" spans="1:20" ht="13.5" customHeight="1" thickBot="1">
      <c r="A11" s="48"/>
      <c r="B11" s="181" t="s">
        <v>33</v>
      </c>
      <c r="C11" s="123"/>
      <c r="D11" s="123"/>
      <c r="E11" s="123"/>
      <c r="F11" s="125"/>
      <c r="G11" s="123"/>
      <c r="H11" s="123"/>
      <c r="I11" s="123"/>
      <c r="J11" s="48"/>
      <c r="K11" s="49"/>
      <c r="L11" s="48"/>
      <c r="M11" s="48"/>
      <c r="N11" s="49"/>
      <c r="O11" s="48"/>
      <c r="Q11">
        <f t="shared" si="0"/>
        <v>0</v>
      </c>
      <c r="R11">
        <f t="shared" si="1"/>
        <v>0</v>
      </c>
      <c r="T11" s="41"/>
    </row>
    <row r="12" spans="1:20" ht="13.5" customHeight="1">
      <c r="A12" s="149">
        <v>1</v>
      </c>
      <c r="B12" s="56" t="s">
        <v>9</v>
      </c>
      <c r="C12" s="137" t="s">
        <v>79</v>
      </c>
      <c r="D12" s="138"/>
      <c r="E12" s="139"/>
      <c r="F12" s="56" t="s">
        <v>9</v>
      </c>
      <c r="G12" s="137" t="s">
        <v>81</v>
      </c>
      <c r="H12" s="138"/>
      <c r="I12" s="138"/>
      <c r="J12" s="156">
        <v>13</v>
      </c>
      <c r="K12" s="153" t="s">
        <v>3</v>
      </c>
      <c r="L12" s="120">
        <v>3</v>
      </c>
      <c r="M12" s="156">
        <f>IF(J12&gt;L12,2,IF(J12=L12,1,0))</f>
        <v>2</v>
      </c>
      <c r="N12" s="153" t="s">
        <v>3</v>
      </c>
      <c r="O12" s="120">
        <f>IF(M12=1,1,IF(M12=2,0,2))</f>
        <v>0</v>
      </c>
      <c r="Q12" t="str">
        <f t="shared" si="0"/>
        <v>LEO BRNIĆ</v>
      </c>
      <c r="R12" t="str">
        <f t="shared" si="1"/>
        <v>DEAN CETINA</v>
      </c>
      <c r="T12" s="41"/>
    </row>
    <row r="13" spans="1:20" ht="13.5" customHeight="1">
      <c r="A13" s="150"/>
      <c r="B13" s="57" t="s">
        <v>10</v>
      </c>
      <c r="C13" s="137" t="s">
        <v>80</v>
      </c>
      <c r="D13" s="138"/>
      <c r="E13" s="139"/>
      <c r="F13" s="57" t="s">
        <v>10</v>
      </c>
      <c r="G13" s="137" t="s">
        <v>82</v>
      </c>
      <c r="H13" s="138"/>
      <c r="I13" s="152"/>
      <c r="J13" s="157"/>
      <c r="K13" s="154"/>
      <c r="L13" s="140"/>
      <c r="M13" s="157">
        <f>IF(J13&gt;L13,2,IF(J13=L13,1,0))</f>
        <v>1</v>
      </c>
      <c r="N13" s="154"/>
      <c r="O13" s="140">
        <f>IF(M13=1,1,IF(M13=2,0,2))</f>
        <v>1</v>
      </c>
      <c r="Q13" t="str">
        <f t="shared" si="0"/>
        <v>GORAN PERCAN</v>
      </c>
      <c r="R13" t="str">
        <f t="shared" si="1"/>
        <v>ROBI JAKOTIĆ</v>
      </c>
      <c r="T13" s="41"/>
    </row>
    <row r="14" spans="1:20" ht="13.5" customHeight="1" thickBot="1">
      <c r="A14" s="151"/>
      <c r="B14" s="58" t="s">
        <v>11</v>
      </c>
      <c r="C14" s="137"/>
      <c r="D14" s="138"/>
      <c r="E14" s="139"/>
      <c r="F14" s="58" t="s">
        <v>11</v>
      </c>
      <c r="G14" s="122"/>
      <c r="H14" s="136"/>
      <c r="I14" s="136"/>
      <c r="J14" s="158"/>
      <c r="K14" s="155"/>
      <c r="L14" s="141"/>
      <c r="M14" s="158">
        <f>IF(J14&gt;L14,2,IF(J14=L14,1,0))</f>
        <v>1</v>
      </c>
      <c r="N14" s="155"/>
      <c r="O14" s="141">
        <f>IF(M14=1,1,IF(M14=2,0,2))</f>
        <v>1</v>
      </c>
      <c r="Q14">
        <f t="shared" si="0"/>
        <v>0</v>
      </c>
      <c r="R14">
        <f t="shared" si="1"/>
        <v>0</v>
      </c>
      <c r="S14" s="41"/>
      <c r="T14" s="41"/>
    </row>
    <row r="15" spans="1:20" ht="13.5" customHeight="1" thickBot="1">
      <c r="A15" s="48"/>
      <c r="B15" s="181" t="s">
        <v>31</v>
      </c>
      <c r="C15" s="123"/>
      <c r="D15" s="123"/>
      <c r="E15" s="123"/>
      <c r="F15" s="125"/>
      <c r="G15" s="123"/>
      <c r="H15" s="123"/>
      <c r="I15" s="123"/>
      <c r="J15" s="48"/>
      <c r="K15" s="49"/>
      <c r="L15" s="48"/>
      <c r="M15" s="48"/>
      <c r="N15" s="49"/>
      <c r="O15" s="48"/>
      <c r="Q15">
        <f t="shared" si="0"/>
        <v>0</v>
      </c>
      <c r="R15">
        <f t="shared" si="1"/>
        <v>0</v>
      </c>
      <c r="S15" s="41"/>
      <c r="T15" s="41"/>
    </row>
    <row r="16" spans="1:20" ht="13.5" customHeight="1">
      <c r="A16" s="149">
        <v>2</v>
      </c>
      <c r="B16" s="56" t="s">
        <v>9</v>
      </c>
      <c r="C16" s="137" t="s">
        <v>83</v>
      </c>
      <c r="D16" s="138"/>
      <c r="E16" s="139"/>
      <c r="F16" s="56" t="s">
        <v>9</v>
      </c>
      <c r="G16" s="137" t="s">
        <v>86</v>
      </c>
      <c r="H16" s="138"/>
      <c r="I16" s="138"/>
      <c r="J16" s="156">
        <v>13</v>
      </c>
      <c r="K16" s="153" t="s">
        <v>3</v>
      </c>
      <c r="L16" s="120">
        <v>4</v>
      </c>
      <c r="M16" s="156">
        <f>IF(J16&gt;L16,2,IF(J16=L16,1,0))</f>
        <v>2</v>
      </c>
      <c r="N16" s="153" t="s">
        <v>3</v>
      </c>
      <c r="O16" s="120">
        <f>IF(M16=1,1,IF(M16=2,0,2))</f>
        <v>0</v>
      </c>
      <c r="Q16" t="str">
        <f t="shared" si="0"/>
        <v>BRUNO KRALJIĆ</v>
      </c>
      <c r="R16" t="str">
        <f t="shared" si="1"/>
        <v>KRISTIJAN KUSTURIN</v>
      </c>
      <c r="S16" s="41"/>
      <c r="T16" s="41"/>
    </row>
    <row r="17" spans="1:20" ht="13.5" customHeight="1">
      <c r="A17" s="150"/>
      <c r="B17" s="57" t="s">
        <v>10</v>
      </c>
      <c r="C17" s="137" t="s">
        <v>84</v>
      </c>
      <c r="D17" s="138"/>
      <c r="E17" s="139"/>
      <c r="F17" s="57" t="s">
        <v>10</v>
      </c>
      <c r="G17" s="137" t="s">
        <v>87</v>
      </c>
      <c r="H17" s="138"/>
      <c r="I17" s="152"/>
      <c r="J17" s="157"/>
      <c r="K17" s="154"/>
      <c r="L17" s="140"/>
      <c r="M17" s="157">
        <f>IF(J17&gt;L17,2,IF(J17=L17,1,0))</f>
        <v>1</v>
      </c>
      <c r="N17" s="154"/>
      <c r="O17" s="140">
        <f>IF(M17=1,1,IF(M17=2,0,2))</f>
        <v>1</v>
      </c>
      <c r="Q17" t="str">
        <f t="shared" si="0"/>
        <v>KRISTIJAN PRODAN</v>
      </c>
      <c r="R17" t="str">
        <f t="shared" si="1"/>
        <v>LUCIJAN SRDOČ</v>
      </c>
      <c r="T17" s="41"/>
    </row>
    <row r="18" spans="1:20" ht="13.5" customHeight="1">
      <c r="A18" s="150"/>
      <c r="B18" s="57" t="s">
        <v>12</v>
      </c>
      <c r="C18" s="137" t="s">
        <v>85</v>
      </c>
      <c r="D18" s="138"/>
      <c r="E18" s="139"/>
      <c r="F18" s="57" t="s">
        <v>12</v>
      </c>
      <c r="G18" s="137" t="s">
        <v>88</v>
      </c>
      <c r="H18" s="138"/>
      <c r="I18" s="152"/>
      <c r="J18" s="157"/>
      <c r="K18" s="154"/>
      <c r="L18" s="140"/>
      <c r="M18" s="157">
        <f>IF(J18&gt;L18,2,IF(J18=L18,1,0))</f>
        <v>1</v>
      </c>
      <c r="N18" s="154"/>
      <c r="O18" s="140">
        <f>IF(M18=1,1,IF(M18=2,0,2))</f>
        <v>1</v>
      </c>
      <c r="Q18" t="str">
        <f t="shared" si="0"/>
        <v>GIANFRANCO SANTORO</v>
      </c>
      <c r="R18" t="str">
        <f t="shared" si="1"/>
        <v>ANTE SLIŠKO</v>
      </c>
      <c r="T18" s="41"/>
    </row>
    <row r="19" spans="1:20" ht="13.5" customHeight="1" thickBot="1">
      <c r="A19" s="151"/>
      <c r="B19" s="58" t="s">
        <v>11</v>
      </c>
      <c r="C19" s="179"/>
      <c r="D19" s="179"/>
      <c r="E19" s="179"/>
      <c r="F19" s="58" t="s">
        <v>11</v>
      </c>
      <c r="G19" s="179"/>
      <c r="H19" s="179"/>
      <c r="I19" s="180"/>
      <c r="J19" s="158"/>
      <c r="K19" s="155"/>
      <c r="L19" s="141"/>
      <c r="M19" s="158">
        <f>IF(J19&gt;L19,2,IF(J19=L19,1,0))</f>
        <v>1</v>
      </c>
      <c r="N19" s="155"/>
      <c r="O19" s="141">
        <f>IF(M19=1,1,IF(M19=2,0,2))</f>
        <v>1</v>
      </c>
      <c r="Q19">
        <f t="shared" si="0"/>
        <v>0</v>
      </c>
      <c r="R19">
        <f t="shared" si="1"/>
        <v>0</v>
      </c>
      <c r="T19" s="41"/>
    </row>
    <row r="20" spans="1:20" ht="13.5" customHeight="1" thickBot="1">
      <c r="A20" s="60"/>
      <c r="B20" s="178" t="s">
        <v>13</v>
      </c>
      <c r="C20" s="178"/>
      <c r="D20" s="178"/>
      <c r="E20" s="178"/>
      <c r="F20" s="178"/>
      <c r="G20" s="178"/>
      <c r="H20" s="178"/>
      <c r="I20" s="178"/>
      <c r="J20" s="48"/>
      <c r="K20" s="49"/>
      <c r="L20" s="48"/>
      <c r="M20" s="48"/>
      <c r="N20" s="49"/>
      <c r="O20" s="48"/>
      <c r="Q20">
        <f t="shared" si="0"/>
        <v>0</v>
      </c>
      <c r="R20">
        <f t="shared" si="1"/>
        <v>0</v>
      </c>
      <c r="S20" s="41"/>
      <c r="T20" s="41"/>
    </row>
    <row r="21" spans="1:20" ht="13.5" customHeight="1" thickBot="1">
      <c r="A21" s="15">
        <v>4</v>
      </c>
      <c r="B21" s="61" t="s">
        <v>9</v>
      </c>
      <c r="C21" s="137" t="s">
        <v>89</v>
      </c>
      <c r="D21" s="138"/>
      <c r="E21" s="139"/>
      <c r="F21" s="61" t="s">
        <v>9</v>
      </c>
      <c r="G21" s="137" t="s">
        <v>90</v>
      </c>
      <c r="H21" s="138"/>
      <c r="I21" s="152"/>
      <c r="J21" s="34">
        <v>31</v>
      </c>
      <c r="K21" s="37" t="s">
        <v>3</v>
      </c>
      <c r="L21" s="66">
        <v>17</v>
      </c>
      <c r="M21" s="34">
        <f>IF(J21&gt;L21,2,IF(J21=L21,1,0))</f>
        <v>2</v>
      </c>
      <c r="N21" s="37" t="s">
        <v>3</v>
      </c>
      <c r="O21" s="36">
        <f>IF(M21=1,1,IF(M21=2,0,2))</f>
        <v>0</v>
      </c>
      <c r="Q21" t="str">
        <f t="shared" si="0"/>
        <v>ROLAND MARČELJA</v>
      </c>
      <c r="R21" t="str">
        <f t="shared" si="1"/>
        <v>ALEKSANDAR  BRADIČIĆ</v>
      </c>
      <c r="S21" s="41"/>
      <c r="T21" s="41"/>
    </row>
    <row r="22" spans="1:20" ht="13.5" customHeight="1" thickBot="1">
      <c r="A22" s="18" t="s">
        <v>20</v>
      </c>
      <c r="B22" s="136" t="s">
        <v>14</v>
      </c>
      <c r="C22" s="136"/>
      <c r="D22" s="136"/>
      <c r="E22" s="136"/>
      <c r="F22" s="136"/>
      <c r="G22" s="136"/>
      <c r="H22" s="136"/>
      <c r="I22" s="136"/>
      <c r="J22" s="19"/>
      <c r="K22" s="20"/>
      <c r="L22" s="19"/>
      <c r="M22" s="19"/>
      <c r="N22" s="21"/>
      <c r="O22" s="22"/>
      <c r="Q22">
        <f t="shared" si="0"/>
        <v>0</v>
      </c>
      <c r="R22">
        <f t="shared" si="1"/>
        <v>0</v>
      </c>
      <c r="S22" s="41"/>
      <c r="T22" s="41"/>
    </row>
    <row r="23" spans="1:20" ht="13.5" customHeight="1">
      <c r="A23" s="166" t="s">
        <v>67</v>
      </c>
      <c r="B23" s="163" t="s">
        <v>9</v>
      </c>
      <c r="C23" s="168" t="s">
        <v>91</v>
      </c>
      <c r="D23" s="168"/>
      <c r="E23" s="169"/>
      <c r="F23" s="163" t="s">
        <v>9</v>
      </c>
      <c r="G23" s="172" t="s">
        <v>90</v>
      </c>
      <c r="H23" s="172"/>
      <c r="I23" s="173"/>
      <c r="J23" s="23">
        <v>40</v>
      </c>
      <c r="K23" s="153" t="s">
        <v>3</v>
      </c>
      <c r="L23" s="24">
        <v>18</v>
      </c>
      <c r="M23" s="156">
        <v>2</v>
      </c>
      <c r="N23" s="153" t="s">
        <v>3</v>
      </c>
      <c r="O23" s="120">
        <f>IF(M23=1,1,IF(M23=2,0,2))</f>
        <v>0</v>
      </c>
      <c r="Q23" t="str">
        <f t="shared" si="0"/>
        <v>LUKA KUKULJAN</v>
      </c>
      <c r="R23" t="str">
        <f t="shared" si="1"/>
        <v>ALEKSANDAR  BRADIČIĆ</v>
      </c>
      <c r="S23" s="41"/>
      <c r="T23" s="41"/>
    </row>
    <row r="24" spans="1:20" ht="13.5" customHeight="1" thickBot="1">
      <c r="A24" s="167"/>
      <c r="B24" s="163"/>
      <c r="C24" s="170"/>
      <c r="D24" s="170"/>
      <c r="E24" s="171"/>
      <c r="F24" s="163"/>
      <c r="G24" s="174"/>
      <c r="H24" s="174"/>
      <c r="I24" s="175"/>
      <c r="J24" s="16">
        <v>48</v>
      </c>
      <c r="K24" s="155"/>
      <c r="L24" s="17">
        <v>38</v>
      </c>
      <c r="M24" s="158">
        <f>IF(J24&gt;L24,2,IF(J24=L24,1,0))</f>
        <v>2</v>
      </c>
      <c r="N24" s="155"/>
      <c r="O24" s="141">
        <f>IF(M24=1,1,IF(M24=2,0,2))</f>
        <v>0</v>
      </c>
      <c r="Q24">
        <f t="shared" si="0"/>
        <v>0</v>
      </c>
      <c r="R24">
        <f t="shared" si="1"/>
        <v>0</v>
      </c>
      <c r="S24" s="41"/>
      <c r="T24" s="41"/>
    </row>
    <row r="25" spans="1:20" ht="13.5" customHeight="1">
      <c r="A25" s="166" t="s">
        <v>67</v>
      </c>
      <c r="B25" s="163" t="s">
        <v>10</v>
      </c>
      <c r="C25" s="168" t="s">
        <v>79</v>
      </c>
      <c r="D25" s="168"/>
      <c r="E25" s="169"/>
      <c r="F25" s="163" t="s">
        <v>10</v>
      </c>
      <c r="G25" s="172" t="s">
        <v>92</v>
      </c>
      <c r="H25" s="172"/>
      <c r="I25" s="173"/>
      <c r="J25" s="50">
        <v>40</v>
      </c>
      <c r="K25" s="154" t="s">
        <v>3</v>
      </c>
      <c r="L25" s="51">
        <v>27</v>
      </c>
      <c r="M25" s="157">
        <f>IF(J25&gt;L25,2,IF(J25=L25,1,0))</f>
        <v>2</v>
      </c>
      <c r="N25" s="154"/>
      <c r="O25" s="176">
        <f>IF(M25=1,1,IF(M25=2,0,2))</f>
        <v>0</v>
      </c>
      <c r="Q25" t="str">
        <f t="shared" si="0"/>
        <v>LEO BRNIĆ</v>
      </c>
      <c r="R25" t="str">
        <f t="shared" si="1"/>
        <v>MARKO BRADIČIĆ</v>
      </c>
      <c r="S25" s="41"/>
      <c r="T25" s="41"/>
    </row>
    <row r="26" spans="1:20" ht="13.5" customHeight="1" thickBot="1">
      <c r="A26" s="167"/>
      <c r="B26" s="163"/>
      <c r="C26" s="170"/>
      <c r="D26" s="170"/>
      <c r="E26" s="171"/>
      <c r="F26" s="163"/>
      <c r="G26" s="174"/>
      <c r="H26" s="174"/>
      <c r="I26" s="175"/>
      <c r="J26" s="16">
        <v>48</v>
      </c>
      <c r="K26" s="155"/>
      <c r="L26" s="17">
        <v>33</v>
      </c>
      <c r="M26" s="158">
        <f>IF(J26&gt;L26,2,IF(J26=L26,1,0))</f>
        <v>2</v>
      </c>
      <c r="N26" s="155"/>
      <c r="O26" s="177">
        <f>IF(M26=1,1,IF(M26=2,0,2))</f>
        <v>0</v>
      </c>
      <c r="Q26">
        <f t="shared" si="0"/>
        <v>0</v>
      </c>
      <c r="R26">
        <f t="shared" si="1"/>
        <v>0</v>
      </c>
      <c r="S26" s="41"/>
      <c r="T26" s="41"/>
    </row>
    <row r="27" spans="1:20" ht="13.5" customHeight="1" thickBot="1">
      <c r="A27" s="19" t="s">
        <v>21</v>
      </c>
      <c r="B27" s="136" t="s">
        <v>15</v>
      </c>
      <c r="C27" s="136"/>
      <c r="D27" s="136"/>
      <c r="E27" s="136"/>
      <c r="F27" s="136"/>
      <c r="G27" s="136"/>
      <c r="H27" s="136"/>
      <c r="I27" s="136"/>
      <c r="J27" s="19"/>
      <c r="K27" s="20"/>
      <c r="L27" s="19"/>
      <c r="M27" s="19"/>
      <c r="N27" s="21"/>
      <c r="O27" s="19"/>
      <c r="Q27">
        <f t="shared" si="0"/>
        <v>0</v>
      </c>
      <c r="R27">
        <f t="shared" si="1"/>
        <v>0</v>
      </c>
      <c r="S27" s="41"/>
      <c r="T27" s="41"/>
    </row>
    <row r="28" spans="1:20" ht="13.5" customHeight="1">
      <c r="A28" s="28">
        <v>2</v>
      </c>
      <c r="B28" s="47" t="s">
        <v>9</v>
      </c>
      <c r="C28" s="138" t="s">
        <v>89</v>
      </c>
      <c r="D28" s="138"/>
      <c r="E28" s="139"/>
      <c r="F28" s="47" t="s">
        <v>9</v>
      </c>
      <c r="G28" s="138" t="s">
        <v>87</v>
      </c>
      <c r="H28" s="138"/>
      <c r="I28" s="138"/>
      <c r="J28" s="29">
        <v>11</v>
      </c>
      <c r="K28" s="30" t="s">
        <v>3</v>
      </c>
      <c r="L28" s="31">
        <v>16</v>
      </c>
      <c r="M28" s="29">
        <f>IF(J28&gt;L28,2,IF(J28=L28,1,0))</f>
        <v>0</v>
      </c>
      <c r="N28" s="30" t="s">
        <v>3</v>
      </c>
      <c r="O28" s="31">
        <f>IF(M28=1,1,IF(M28=2,0,2))</f>
        <v>2</v>
      </c>
      <c r="Q28" t="str">
        <f t="shared" si="0"/>
        <v>ROLAND MARČELJA</v>
      </c>
      <c r="R28" t="str">
        <f t="shared" si="1"/>
        <v>LUCIJAN SRDOČ</v>
      </c>
      <c r="S28" s="41"/>
      <c r="T28" s="41"/>
    </row>
    <row r="29" spans="1:20" ht="13.5" customHeight="1" thickBot="1">
      <c r="A29" s="15">
        <v>3</v>
      </c>
      <c r="B29" s="45" t="s">
        <v>10</v>
      </c>
      <c r="C29" s="138" t="s">
        <v>93</v>
      </c>
      <c r="D29" s="138"/>
      <c r="E29" s="139"/>
      <c r="F29" s="45" t="s">
        <v>10</v>
      </c>
      <c r="G29" s="138" t="s">
        <v>82</v>
      </c>
      <c r="H29" s="138"/>
      <c r="I29" s="138"/>
      <c r="J29" s="26">
        <v>26</v>
      </c>
      <c r="K29" s="32" t="s">
        <v>3</v>
      </c>
      <c r="L29" s="27">
        <v>12</v>
      </c>
      <c r="M29" s="26">
        <f>IF(J29&gt;L29,2,IF(J29=L29,1,0))</f>
        <v>2</v>
      </c>
      <c r="N29" s="25" t="s">
        <v>3</v>
      </c>
      <c r="O29" s="27">
        <f>IF(M29=1,1,IF(M29=2,0,2))</f>
        <v>0</v>
      </c>
      <c r="Q29" t="str">
        <f t="shared" si="0"/>
        <v>ANTONIO PRLAGUZIĆ</v>
      </c>
      <c r="R29" t="str">
        <f t="shared" si="1"/>
        <v>ROBI JAKOTIĆ</v>
      </c>
      <c r="S29" s="41"/>
      <c r="T29" s="41"/>
    </row>
    <row r="30" spans="1:20" ht="13.5" customHeight="1" thickBot="1">
      <c r="A30" s="19" t="s">
        <v>22</v>
      </c>
      <c r="B30" s="160" t="s">
        <v>25</v>
      </c>
      <c r="C30" s="160"/>
      <c r="D30" s="160"/>
      <c r="E30" s="160"/>
      <c r="F30" s="160"/>
      <c r="G30" s="160"/>
      <c r="H30" s="160"/>
      <c r="I30" s="160"/>
      <c r="J30" s="19"/>
      <c r="K30" s="20"/>
      <c r="L30" s="19"/>
      <c r="M30" s="19"/>
      <c r="N30" s="21"/>
      <c r="O30" s="19"/>
      <c r="Q30">
        <f t="shared" si="0"/>
        <v>0</v>
      </c>
      <c r="R30">
        <f t="shared" si="1"/>
        <v>0</v>
      </c>
      <c r="S30" s="41"/>
      <c r="T30" s="41"/>
    </row>
    <row r="31" spans="1:20" ht="13.5" customHeight="1">
      <c r="A31" s="161" t="s">
        <v>67</v>
      </c>
      <c r="B31" s="163" t="s">
        <v>9</v>
      </c>
      <c r="C31" s="164" t="s">
        <v>91</v>
      </c>
      <c r="D31" s="164"/>
      <c r="E31" s="165"/>
      <c r="F31" s="163" t="s">
        <v>9</v>
      </c>
      <c r="G31" s="159" t="s">
        <v>78</v>
      </c>
      <c r="H31" s="159"/>
      <c r="I31" s="137"/>
      <c r="J31" s="23">
        <v>50</v>
      </c>
      <c r="K31" s="153" t="s">
        <v>3</v>
      </c>
      <c r="L31" s="24">
        <v>33</v>
      </c>
      <c r="M31" s="156">
        <f>IF(J31&gt;L31,2,IF(J31=L31,1,0))</f>
        <v>2</v>
      </c>
      <c r="N31" s="153" t="s">
        <v>3</v>
      </c>
      <c r="O31" s="120">
        <f>IF(M31=1,1,IF(M31=2,0,2))</f>
        <v>0</v>
      </c>
      <c r="Q31" t="str">
        <f t="shared" si="0"/>
        <v>LUKA KUKULJAN</v>
      </c>
      <c r="R31" t="str">
        <f t="shared" si="1"/>
        <v>DARIO PAVIA</v>
      </c>
      <c r="S31" s="41"/>
      <c r="T31" s="41"/>
    </row>
    <row r="32" spans="1:20" ht="13.5" customHeight="1" thickBot="1">
      <c r="A32" s="162"/>
      <c r="B32" s="163"/>
      <c r="C32" s="159" t="s">
        <v>94</v>
      </c>
      <c r="D32" s="159"/>
      <c r="E32" s="159"/>
      <c r="F32" s="163"/>
      <c r="G32" s="159" t="s">
        <v>92</v>
      </c>
      <c r="H32" s="159"/>
      <c r="I32" s="137"/>
      <c r="J32" s="16">
        <v>58</v>
      </c>
      <c r="K32" s="155"/>
      <c r="L32" s="17">
        <v>50</v>
      </c>
      <c r="M32" s="158">
        <f>IF(J32&gt;L32,2,IF(J32=L32,1,0))</f>
        <v>2</v>
      </c>
      <c r="N32" s="155" t="s">
        <v>3</v>
      </c>
      <c r="O32" s="141">
        <f>IF(M32=1,1,IF(M32=2,0,2))</f>
        <v>0</v>
      </c>
      <c r="Q32" t="str">
        <f t="shared" si="0"/>
        <v>MATEO NAČINOVIĆ</v>
      </c>
      <c r="R32" t="str">
        <f t="shared" si="1"/>
        <v>MARKO BRADIČIĆ</v>
      </c>
      <c r="S32" s="41"/>
      <c r="T32" s="41"/>
    </row>
    <row r="33" spans="1:20" ht="13.5" customHeight="1" thickBot="1">
      <c r="A33" s="33" t="s">
        <v>23</v>
      </c>
      <c r="B33" s="136" t="s">
        <v>32</v>
      </c>
      <c r="C33" s="136"/>
      <c r="D33" s="136"/>
      <c r="E33" s="136"/>
      <c r="F33" s="136"/>
      <c r="G33" s="136"/>
      <c r="H33" s="136"/>
      <c r="I33" s="136"/>
      <c r="J33" s="19"/>
      <c r="K33" s="20"/>
      <c r="L33" s="19"/>
      <c r="M33" s="19"/>
      <c r="N33" s="21"/>
      <c r="O33" s="22"/>
      <c r="Q33">
        <f t="shared" si="0"/>
        <v>0</v>
      </c>
      <c r="R33">
        <f t="shared" si="1"/>
        <v>0</v>
      </c>
      <c r="S33" s="41"/>
      <c r="T33" s="41"/>
    </row>
    <row r="34" spans="1:20" ht="13.5" customHeight="1" thickBot="1">
      <c r="A34" s="15">
        <v>1</v>
      </c>
      <c r="B34" s="45" t="s">
        <v>9</v>
      </c>
      <c r="C34" s="138" t="s">
        <v>80</v>
      </c>
      <c r="D34" s="138"/>
      <c r="E34" s="139"/>
      <c r="F34" s="45" t="s">
        <v>9</v>
      </c>
      <c r="G34" s="138" t="s">
        <v>82</v>
      </c>
      <c r="H34" s="138"/>
      <c r="I34" s="152"/>
      <c r="J34" s="34">
        <v>8</v>
      </c>
      <c r="K34" s="35" t="s">
        <v>3</v>
      </c>
      <c r="L34" s="36">
        <v>7</v>
      </c>
      <c r="M34" s="34">
        <f>IF(J34&gt;L34,2,IF(J34=L34,1,0))</f>
        <v>2</v>
      </c>
      <c r="N34" s="37" t="s">
        <v>3</v>
      </c>
      <c r="O34" s="36">
        <f>IF(M34=1,1,IF(M34=2,0,2))</f>
        <v>0</v>
      </c>
      <c r="Q34" t="str">
        <f t="shared" si="0"/>
        <v>GORAN PERCAN</v>
      </c>
      <c r="R34" t="str">
        <f t="shared" si="1"/>
        <v>ROBI JAKOTIĆ</v>
      </c>
      <c r="S34" s="41"/>
      <c r="T34" s="41"/>
    </row>
    <row r="35" spans="1:20" ht="13.5" customHeight="1" thickBot="1">
      <c r="A35" s="33" t="s">
        <v>20</v>
      </c>
      <c r="B35" s="136" t="s">
        <v>33</v>
      </c>
      <c r="C35" s="136"/>
      <c r="D35" s="136"/>
      <c r="E35" s="136"/>
      <c r="F35" s="136"/>
      <c r="G35" s="136"/>
      <c r="H35" s="136"/>
      <c r="I35" s="136"/>
      <c r="J35" s="19"/>
      <c r="K35" s="20"/>
      <c r="L35" s="19"/>
      <c r="M35" s="19"/>
      <c r="N35" s="21"/>
      <c r="O35" s="22"/>
      <c r="Q35">
        <f t="shared" si="0"/>
        <v>0</v>
      </c>
      <c r="R35">
        <f t="shared" si="1"/>
        <v>0</v>
      </c>
      <c r="S35" s="41"/>
      <c r="T35" s="41"/>
    </row>
    <row r="36" spans="1:20" ht="13.5" customHeight="1">
      <c r="A36" s="149">
        <v>2</v>
      </c>
      <c r="B36" s="46" t="s">
        <v>9</v>
      </c>
      <c r="C36" s="138" t="s">
        <v>83</v>
      </c>
      <c r="D36" s="138"/>
      <c r="E36" s="139"/>
      <c r="F36" s="46" t="s">
        <v>9</v>
      </c>
      <c r="G36" s="138" t="s">
        <v>86</v>
      </c>
      <c r="H36" s="138"/>
      <c r="I36" s="152"/>
      <c r="J36" s="156">
        <v>13</v>
      </c>
      <c r="K36" s="153" t="s">
        <v>3</v>
      </c>
      <c r="L36" s="120">
        <v>3</v>
      </c>
      <c r="M36" s="156">
        <f>IF(J36&gt;L36,2,IF(J36=L36,1,0))</f>
        <v>2</v>
      </c>
      <c r="N36" s="153" t="s">
        <v>3</v>
      </c>
      <c r="O36" s="120">
        <f>IF(M36=1,1,IF(M36=2,0,2))</f>
        <v>0</v>
      </c>
      <c r="Q36" t="str">
        <f t="shared" si="0"/>
        <v>BRUNO KRALJIĆ</v>
      </c>
      <c r="R36" t="str">
        <f t="shared" si="1"/>
        <v>KRISTIJAN KUSTURIN</v>
      </c>
      <c r="S36" s="41"/>
      <c r="T36" s="41"/>
    </row>
    <row r="37" spans="1:20" ht="13.5" customHeight="1">
      <c r="A37" s="150"/>
      <c r="B37" s="46" t="s">
        <v>10</v>
      </c>
      <c r="C37" s="138" t="s">
        <v>84</v>
      </c>
      <c r="D37" s="138"/>
      <c r="E37" s="139"/>
      <c r="F37" s="46" t="s">
        <v>10</v>
      </c>
      <c r="G37" s="138" t="s">
        <v>92</v>
      </c>
      <c r="H37" s="138"/>
      <c r="I37" s="152"/>
      <c r="J37" s="157"/>
      <c r="K37" s="154"/>
      <c r="L37" s="140"/>
      <c r="M37" s="157">
        <f>IF(J37&gt;L37,2,IF(J37=L37,1,0))</f>
        <v>1</v>
      </c>
      <c r="N37" s="154" t="s">
        <v>3</v>
      </c>
      <c r="O37" s="140">
        <f>IF(M37=1,1,IF(M37=2,0,2))</f>
        <v>1</v>
      </c>
      <c r="Q37" t="str">
        <f t="shared" si="0"/>
        <v>KRISTIJAN PRODAN</v>
      </c>
      <c r="R37" t="str">
        <f t="shared" si="1"/>
        <v>MARKO BRADIČIĆ</v>
      </c>
      <c r="S37" s="41"/>
      <c r="T37" s="41"/>
    </row>
    <row r="38" spans="1:20" ht="13.5" customHeight="1" thickBot="1">
      <c r="A38" s="151"/>
      <c r="B38" s="46" t="s">
        <v>11</v>
      </c>
      <c r="C38" s="138"/>
      <c r="D38" s="138"/>
      <c r="E38" s="139"/>
      <c r="F38" s="46" t="s">
        <v>11</v>
      </c>
      <c r="G38" s="138"/>
      <c r="H38" s="138"/>
      <c r="I38" s="152"/>
      <c r="J38" s="158"/>
      <c r="K38" s="155"/>
      <c r="L38" s="141"/>
      <c r="M38" s="158">
        <f>IF(J38&gt;L38,2,IF(J38=L38,1,0))</f>
        <v>1</v>
      </c>
      <c r="N38" s="155" t="s">
        <v>3</v>
      </c>
      <c r="O38" s="141">
        <f>IF(M38=1,1,IF(M38=2,0,2))</f>
        <v>1</v>
      </c>
      <c r="Q38">
        <f t="shared" si="0"/>
        <v>0</v>
      </c>
      <c r="R38">
        <f t="shared" si="1"/>
        <v>0</v>
      </c>
      <c r="S38" s="41"/>
      <c r="T38" s="41"/>
    </row>
    <row r="39" spans="1:20" ht="13.5" customHeight="1" thickBot="1">
      <c r="A39" s="19" t="s">
        <v>24</v>
      </c>
      <c r="B39" s="136" t="s">
        <v>31</v>
      </c>
      <c r="C39" s="136"/>
      <c r="D39" s="136"/>
      <c r="E39" s="136"/>
      <c r="F39" s="136"/>
      <c r="G39" s="136"/>
      <c r="H39" s="136"/>
      <c r="I39" s="136"/>
      <c r="J39" s="19"/>
      <c r="K39" s="20"/>
      <c r="L39" s="19"/>
      <c r="M39" s="19"/>
      <c r="N39" s="21"/>
      <c r="O39" s="19"/>
      <c r="Q39">
        <f t="shared" si="0"/>
        <v>0</v>
      </c>
      <c r="R39">
        <f t="shared" si="1"/>
        <v>0</v>
      </c>
      <c r="S39" s="41"/>
      <c r="T39" s="41"/>
    </row>
    <row r="40" spans="1:20" ht="13.5" customHeight="1">
      <c r="A40" s="149">
        <v>3</v>
      </c>
      <c r="B40" s="4" t="s">
        <v>9</v>
      </c>
      <c r="C40" s="142" t="s">
        <v>91</v>
      </c>
      <c r="D40" s="143"/>
      <c r="E40" s="144"/>
      <c r="F40" s="4" t="s">
        <v>9</v>
      </c>
      <c r="G40" s="142" t="s">
        <v>78</v>
      </c>
      <c r="H40" s="143"/>
      <c r="I40" s="143"/>
      <c r="J40" s="146">
        <v>13</v>
      </c>
      <c r="K40" s="153" t="s">
        <v>3</v>
      </c>
      <c r="L40" s="120">
        <v>6</v>
      </c>
      <c r="M40" s="156">
        <f>IF(J40&gt;L40,2,IF(J40=L40,1,0))</f>
        <v>2</v>
      </c>
      <c r="N40" s="153" t="s">
        <v>3</v>
      </c>
      <c r="O40" s="120">
        <f>IF(M40=1,1,IF(M40=2,0,2))</f>
        <v>0</v>
      </c>
      <c r="Q40" t="str">
        <f t="shared" si="0"/>
        <v>LUKA KUKULJAN</v>
      </c>
      <c r="R40" t="str">
        <f t="shared" si="1"/>
        <v>DARIO PAVIA</v>
      </c>
      <c r="S40" s="41"/>
      <c r="T40" s="41"/>
    </row>
    <row r="41" spans="1:20" ht="13.5" customHeight="1">
      <c r="A41" s="150"/>
      <c r="B41" s="4" t="s">
        <v>10</v>
      </c>
      <c r="C41" s="142" t="s">
        <v>94</v>
      </c>
      <c r="D41" s="143"/>
      <c r="E41" s="144"/>
      <c r="F41" s="4" t="s">
        <v>10</v>
      </c>
      <c r="G41" s="142" t="s">
        <v>81</v>
      </c>
      <c r="H41" s="143"/>
      <c r="I41" s="145"/>
      <c r="J41" s="147"/>
      <c r="K41" s="154"/>
      <c r="L41" s="140"/>
      <c r="M41" s="157">
        <f>IF(J41&gt;L41,2,IF(J41=L41,1,0))</f>
        <v>1</v>
      </c>
      <c r="N41" s="154" t="s">
        <v>3</v>
      </c>
      <c r="O41" s="140">
        <f>IF(M41=1,1,IF(M41=2,0,2))</f>
        <v>1</v>
      </c>
      <c r="Q41" t="str">
        <f t="shared" si="0"/>
        <v>MATEO NAČINOVIĆ</v>
      </c>
      <c r="R41" t="str">
        <f t="shared" si="1"/>
        <v>DEAN CETINA</v>
      </c>
      <c r="S41" s="41"/>
      <c r="T41" s="41"/>
    </row>
    <row r="42" spans="1:20" ht="13.5" customHeight="1">
      <c r="A42" s="150"/>
      <c r="B42" s="4" t="s">
        <v>12</v>
      </c>
      <c r="C42" s="142" t="s">
        <v>93</v>
      </c>
      <c r="D42" s="143"/>
      <c r="E42" s="144"/>
      <c r="F42" s="4" t="s">
        <v>12</v>
      </c>
      <c r="G42" s="142" t="s">
        <v>90</v>
      </c>
      <c r="H42" s="143"/>
      <c r="I42" s="143"/>
      <c r="J42" s="147"/>
      <c r="K42" s="154"/>
      <c r="L42" s="140"/>
      <c r="M42" s="157">
        <f>IF(J42&gt;L42,2,IF(J42=L42,1,0))</f>
        <v>1</v>
      </c>
      <c r="N42" s="154" t="s">
        <v>3</v>
      </c>
      <c r="O42" s="140">
        <f>IF(M42=1,1,IF(M42=2,0,2))</f>
        <v>1</v>
      </c>
      <c r="Q42" t="str">
        <f t="shared" si="0"/>
        <v>ANTONIO PRLAGUZIĆ</v>
      </c>
      <c r="R42" t="str">
        <f t="shared" si="1"/>
        <v>ALEKSANDAR  BRADIČIĆ</v>
      </c>
      <c r="S42" s="41"/>
      <c r="T42" s="41"/>
    </row>
    <row r="43" spans="1:20" ht="13.5" customHeight="1" thickBot="1">
      <c r="A43" s="151"/>
      <c r="B43" s="38" t="s">
        <v>11</v>
      </c>
      <c r="C43" s="137"/>
      <c r="D43" s="138"/>
      <c r="E43" s="139"/>
      <c r="F43" s="38" t="s">
        <v>11</v>
      </c>
      <c r="G43" s="142"/>
      <c r="H43" s="143"/>
      <c r="I43" s="143"/>
      <c r="J43" s="148"/>
      <c r="K43" s="155"/>
      <c r="L43" s="141"/>
      <c r="M43" s="158">
        <f>IF(J43&gt;L43,2,IF(J43=L43,1,0))</f>
        <v>1</v>
      </c>
      <c r="N43" s="155" t="s">
        <v>3</v>
      </c>
      <c r="O43" s="141">
        <f>IF(M43=1,1,IF(M43=2,0,2))</f>
        <v>1</v>
      </c>
      <c r="Q43">
        <f t="shared" si="0"/>
        <v>0</v>
      </c>
      <c r="R43">
        <f t="shared" si="1"/>
        <v>0</v>
      </c>
      <c r="S43" s="41"/>
      <c r="T43" s="41"/>
    </row>
    <row r="44" spans="1:20" ht="13.5" customHeight="1" thickBot="1">
      <c r="A44" s="48"/>
      <c r="B44" s="136" t="s">
        <v>13</v>
      </c>
      <c r="C44" s="136"/>
      <c r="D44" s="136"/>
      <c r="E44" s="136"/>
      <c r="F44" s="136"/>
      <c r="G44" s="136"/>
      <c r="H44" s="136"/>
      <c r="I44" s="136"/>
      <c r="J44" s="63"/>
      <c r="K44" s="49"/>
      <c r="L44" s="48"/>
      <c r="M44" s="48"/>
      <c r="N44" s="49"/>
      <c r="O44" s="48"/>
      <c r="Q44">
        <f t="shared" si="0"/>
        <v>0</v>
      </c>
      <c r="R44">
        <f t="shared" si="1"/>
        <v>0</v>
      </c>
      <c r="S44" s="41"/>
      <c r="T44" s="41"/>
    </row>
    <row r="45" spans="1:20" ht="13.5" customHeight="1" thickBot="1">
      <c r="A45" s="15">
        <v>4</v>
      </c>
      <c r="B45" s="45" t="s">
        <v>9</v>
      </c>
      <c r="C45" s="137" t="s">
        <v>77</v>
      </c>
      <c r="D45" s="138"/>
      <c r="E45" s="139"/>
      <c r="F45" s="45" t="s">
        <v>9</v>
      </c>
      <c r="G45" s="121" t="s">
        <v>87</v>
      </c>
      <c r="H45" s="121"/>
      <c r="I45" s="122"/>
      <c r="J45" s="64">
        <v>29</v>
      </c>
      <c r="K45" s="37" t="s">
        <v>3</v>
      </c>
      <c r="L45" s="36">
        <v>30</v>
      </c>
      <c r="M45" s="34">
        <f>IF(J45&gt;L45,2,IF(J45=L45,1,0))</f>
        <v>0</v>
      </c>
      <c r="N45" s="65" t="s">
        <v>3</v>
      </c>
      <c r="O45" s="36">
        <f>IF(M45=1,1,IF(M45=2,0,2))</f>
        <v>2</v>
      </c>
      <c r="Q45" t="str">
        <f t="shared" si="0"/>
        <v>DEJAN TONEJC</v>
      </c>
      <c r="R45" t="str">
        <f t="shared" si="1"/>
        <v>LUCIJAN SRDOČ</v>
      </c>
      <c r="S45" s="41"/>
      <c r="T45" s="41"/>
    </row>
    <row r="46" spans="1:20" ht="13.5" customHeight="1" thickBot="1">
      <c r="A46" s="39" t="s">
        <v>16</v>
      </c>
      <c r="B46" s="39"/>
      <c r="C46" s="77" t="s">
        <v>95</v>
      </c>
      <c r="D46" s="62"/>
      <c r="E46" s="39"/>
      <c r="F46" s="39"/>
      <c r="G46" s="39"/>
      <c r="H46" s="39"/>
      <c r="I46" s="39"/>
      <c r="J46" s="34">
        <f>J45+J40+J36+J34+J31+J29+J28+J25+J23+J21+J16+J12+J10</f>
        <v>300</v>
      </c>
      <c r="K46" s="37" t="s">
        <v>3</v>
      </c>
      <c r="L46" s="36">
        <f>L45+L40+L36+L34+L31+L29+L28+L25+L23+L21+L16+L12+L10</f>
        <v>183</v>
      </c>
      <c r="M46" s="34">
        <f>M45+M40+M36+M34+M31+M29+M28+M25+M23+M21+M16+M12+M10</f>
        <v>22</v>
      </c>
      <c r="N46" s="40" t="s">
        <v>3</v>
      </c>
      <c r="O46" s="36">
        <f>O45+O40+O36+O34+O31+O29+O28+O25+O23+O21+O16+O12+O10</f>
        <v>4</v>
      </c>
      <c r="P46" s="84"/>
      <c r="S46" s="41"/>
      <c r="T46" s="41"/>
    </row>
    <row r="47" spans="1:20" ht="13.5" customHeight="1" thickBot="1">
      <c r="A47" s="123" t="s">
        <v>27</v>
      </c>
      <c r="B47" s="123"/>
      <c r="C47" s="123"/>
      <c r="D47" s="123"/>
      <c r="E47" s="123" t="s">
        <v>30</v>
      </c>
      <c r="F47" s="123"/>
      <c r="G47" s="123"/>
      <c r="H47" s="123"/>
      <c r="J47" s="124"/>
      <c r="K47" s="118"/>
      <c r="L47" s="118"/>
      <c r="M47" s="118"/>
      <c r="N47" s="118"/>
      <c r="O47" s="119"/>
      <c r="S47" s="41"/>
      <c r="T47" s="41"/>
    </row>
    <row r="48" spans="1:20" ht="15.75" customHeight="1" thickBot="1">
      <c r="A48" s="52">
        <v>1</v>
      </c>
      <c r="B48" s="130" t="s">
        <v>96</v>
      </c>
      <c r="C48" s="130">
        <f aca="true" t="shared" si="2" ref="C48:D59">IF(Q2&lt;&gt;"",Q2,"")</f>
      </c>
      <c r="D48" s="130">
        <f t="shared" si="2"/>
      </c>
      <c r="E48" s="52">
        <v>1</v>
      </c>
      <c r="F48" s="130" t="s">
        <v>78</v>
      </c>
      <c r="G48" s="130"/>
      <c r="H48" s="130"/>
      <c r="I48" s="39"/>
      <c r="J48" s="131" t="s">
        <v>17</v>
      </c>
      <c r="K48" s="132"/>
      <c r="L48" s="132"/>
      <c r="M48" s="132"/>
      <c r="N48" s="132"/>
      <c r="O48" s="133"/>
      <c r="S48" s="41"/>
      <c r="T48" s="41"/>
    </row>
    <row r="49" spans="1:20" ht="11.25" customHeight="1">
      <c r="A49" s="52">
        <v>2</v>
      </c>
      <c r="B49" s="128" t="s">
        <v>79</v>
      </c>
      <c r="C49" s="128">
        <f t="shared" si="2"/>
      </c>
      <c r="D49" s="128">
        <f t="shared" si="2"/>
      </c>
      <c r="E49" s="54">
        <v>2</v>
      </c>
      <c r="F49" s="128" t="s">
        <v>81</v>
      </c>
      <c r="G49" s="128"/>
      <c r="H49" s="128"/>
      <c r="I49" s="39"/>
      <c r="J49" s="78"/>
      <c r="K49" s="79"/>
      <c r="L49" s="134" t="str">
        <f>IF(M46&gt;O46,"2 : 0",IF(M46=O46,"1 : 1","0 : 2"))</f>
        <v>2 : 0</v>
      </c>
      <c r="M49" s="134"/>
      <c r="N49" s="79"/>
      <c r="O49" s="80"/>
      <c r="S49" s="41"/>
      <c r="T49" s="41"/>
    </row>
    <row r="50" spans="1:20" ht="11.25" customHeight="1" thickBot="1">
      <c r="A50" s="52">
        <v>3</v>
      </c>
      <c r="B50" s="128" t="s">
        <v>83</v>
      </c>
      <c r="C50" s="128">
        <f t="shared" si="2"/>
      </c>
      <c r="D50" s="128">
        <f t="shared" si="2"/>
      </c>
      <c r="E50" s="52">
        <v>3</v>
      </c>
      <c r="F50" s="128" t="s">
        <v>98</v>
      </c>
      <c r="G50" s="128"/>
      <c r="H50" s="128"/>
      <c r="I50" s="41"/>
      <c r="J50" s="81"/>
      <c r="K50" s="82"/>
      <c r="L50" s="135"/>
      <c r="M50" s="135"/>
      <c r="N50" s="82"/>
      <c r="O50" s="83"/>
      <c r="S50" s="41"/>
      <c r="T50" s="41"/>
    </row>
    <row r="51" spans="1:20" ht="11.25" customHeight="1">
      <c r="A51" s="52">
        <v>4</v>
      </c>
      <c r="B51" s="128" t="s">
        <v>91</v>
      </c>
      <c r="C51" s="128">
        <f t="shared" si="2"/>
      </c>
      <c r="D51" s="128">
        <f t="shared" si="2"/>
      </c>
      <c r="E51" s="54">
        <v>4</v>
      </c>
      <c r="F51" s="128" t="s">
        <v>99</v>
      </c>
      <c r="G51" s="128"/>
      <c r="H51" s="128"/>
      <c r="J51" s="1"/>
      <c r="K51" s="1"/>
      <c r="L51" s="1"/>
      <c r="M51" s="1"/>
      <c r="N51" s="1"/>
      <c r="O51" s="1"/>
      <c r="S51" s="41"/>
      <c r="T51" s="41"/>
    </row>
    <row r="52" spans="1:20" ht="12" customHeight="1">
      <c r="A52" s="52">
        <v>5</v>
      </c>
      <c r="B52" s="128" t="s">
        <v>89</v>
      </c>
      <c r="C52" s="128">
        <f t="shared" si="2"/>
      </c>
      <c r="D52" s="128">
        <f t="shared" si="2"/>
      </c>
      <c r="E52" s="52">
        <v>5</v>
      </c>
      <c r="F52" s="128" t="s">
        <v>86</v>
      </c>
      <c r="G52" s="128"/>
      <c r="H52" s="128"/>
      <c r="J52" s="67" t="s">
        <v>18</v>
      </c>
      <c r="K52" s="1"/>
      <c r="L52" s="1"/>
      <c r="M52" s="1"/>
      <c r="N52" s="1"/>
      <c r="O52" s="1"/>
      <c r="S52" s="41"/>
      <c r="T52" s="41"/>
    </row>
    <row r="53" spans="1:15" ht="12" customHeight="1">
      <c r="A53" s="52">
        <v>6</v>
      </c>
      <c r="B53" s="128" t="s">
        <v>94</v>
      </c>
      <c r="C53" s="128">
        <f t="shared" si="2"/>
      </c>
      <c r="D53" s="128">
        <f t="shared" si="2"/>
      </c>
      <c r="E53" s="54">
        <v>6</v>
      </c>
      <c r="F53" s="128" t="s">
        <v>100</v>
      </c>
      <c r="G53" s="128"/>
      <c r="H53" s="128"/>
      <c r="J53" s="1" t="s">
        <v>9</v>
      </c>
      <c r="K53" s="71" t="s">
        <v>101</v>
      </c>
      <c r="L53" s="68"/>
      <c r="M53" s="68"/>
      <c r="N53" s="68"/>
      <c r="O53" s="1"/>
    </row>
    <row r="54" spans="1:15" ht="12" customHeight="1">
      <c r="A54" s="52">
        <v>7</v>
      </c>
      <c r="B54" s="128" t="s">
        <v>80</v>
      </c>
      <c r="C54" s="128">
        <f t="shared" si="2"/>
      </c>
      <c r="D54" s="128">
        <f t="shared" si="2"/>
      </c>
      <c r="E54" s="52">
        <v>7</v>
      </c>
      <c r="F54" s="128" t="s">
        <v>87</v>
      </c>
      <c r="G54" s="128"/>
      <c r="H54" s="128"/>
      <c r="I54" s="2"/>
      <c r="J54" s="1"/>
      <c r="K54" s="67"/>
      <c r="L54" s="1"/>
      <c r="M54" s="1"/>
      <c r="N54" s="1"/>
      <c r="O54" s="1"/>
    </row>
    <row r="55" spans="1:14" ht="12" customHeight="1">
      <c r="A55" s="52">
        <v>8</v>
      </c>
      <c r="B55" s="128" t="s">
        <v>93</v>
      </c>
      <c r="C55" s="128">
        <f t="shared" si="2"/>
      </c>
      <c r="D55" s="128">
        <f t="shared" si="2"/>
      </c>
      <c r="E55" s="54">
        <v>8</v>
      </c>
      <c r="F55" s="128" t="s">
        <v>88</v>
      </c>
      <c r="G55" s="128"/>
      <c r="H55" s="128"/>
      <c r="J55" t="s">
        <v>10</v>
      </c>
      <c r="K55" s="71" t="s">
        <v>102</v>
      </c>
      <c r="L55" s="69"/>
      <c r="M55" s="69"/>
      <c r="N55" s="69"/>
    </row>
    <row r="56" spans="1:15" ht="12" customHeight="1">
      <c r="A56" s="52">
        <v>9</v>
      </c>
      <c r="B56" s="128" t="s">
        <v>84</v>
      </c>
      <c r="C56" s="128" t="str">
        <f t="shared" si="2"/>
        <v>DEJAN TONEJC</v>
      </c>
      <c r="D56" s="128" t="str">
        <f t="shared" si="2"/>
        <v>DARIO PAVIA</v>
      </c>
      <c r="E56" s="52">
        <v>9</v>
      </c>
      <c r="F56" s="128">
        <f>IF(T10&lt;&gt;"",T10,"")</f>
      </c>
      <c r="G56" s="128"/>
      <c r="H56" s="128"/>
      <c r="I56" s="6"/>
      <c r="J56" s="6"/>
      <c r="K56" s="6"/>
      <c r="L56" s="6"/>
      <c r="M56" s="6"/>
      <c r="N56" s="6"/>
      <c r="O56" s="6"/>
    </row>
    <row r="57" spans="1:15" ht="12" customHeight="1">
      <c r="A57" s="52">
        <v>10</v>
      </c>
      <c r="B57" s="128" t="s">
        <v>85</v>
      </c>
      <c r="C57" s="128">
        <f t="shared" si="2"/>
        <v>0</v>
      </c>
      <c r="D57" s="128">
        <f t="shared" si="2"/>
        <v>0</v>
      </c>
      <c r="E57" s="54">
        <v>10</v>
      </c>
      <c r="F57" s="128">
        <f>IF(T11&lt;&gt;"",T11,"")</f>
      </c>
      <c r="G57" s="128"/>
      <c r="H57" s="128"/>
      <c r="I57" s="6"/>
      <c r="J57" s="70" t="s">
        <v>35</v>
      </c>
      <c r="K57" s="6"/>
      <c r="L57" s="6"/>
      <c r="M57" s="6"/>
      <c r="N57" s="6"/>
      <c r="O57" s="6"/>
    </row>
    <row r="58" spans="1:15" ht="12" customHeight="1">
      <c r="A58" s="52">
        <v>11</v>
      </c>
      <c r="B58" s="128" t="s">
        <v>77</v>
      </c>
      <c r="C58" s="128" t="str">
        <f t="shared" si="2"/>
        <v>LEO BRNIĆ</v>
      </c>
      <c r="D58" s="128" t="str">
        <f t="shared" si="2"/>
        <v>DEAN CETINA</v>
      </c>
      <c r="E58" s="52">
        <v>11</v>
      </c>
      <c r="F58" s="128">
        <f>IF(T12&lt;&gt;"",T12,"")</f>
      </c>
      <c r="G58" s="128"/>
      <c r="H58" s="128"/>
      <c r="I58" s="6"/>
      <c r="J58" s="6" t="s">
        <v>9</v>
      </c>
      <c r="K58" s="73" t="s">
        <v>103</v>
      </c>
      <c r="L58" s="74"/>
      <c r="M58" s="74"/>
      <c r="N58" s="74"/>
      <c r="O58" s="6"/>
    </row>
    <row r="59" spans="1:15" ht="12" customHeight="1">
      <c r="A59" s="52">
        <v>12</v>
      </c>
      <c r="B59" s="128" t="s">
        <v>97</v>
      </c>
      <c r="C59" s="128" t="str">
        <f t="shared" si="2"/>
        <v>GORAN PERCAN</v>
      </c>
      <c r="D59" s="128" t="str">
        <f t="shared" si="2"/>
        <v>ROBI JAKOTIĆ</v>
      </c>
      <c r="E59" s="54">
        <v>12</v>
      </c>
      <c r="F59" s="129">
        <f>IF(T13&lt;&gt;"",T13,"")</f>
      </c>
      <c r="G59" s="129"/>
      <c r="H59" s="129"/>
      <c r="I59" s="6"/>
      <c r="J59" s="6" t="s">
        <v>10</v>
      </c>
      <c r="K59" s="75" t="s">
        <v>104</v>
      </c>
      <c r="L59" s="76"/>
      <c r="M59" s="76"/>
      <c r="N59" s="76"/>
      <c r="O59" s="6"/>
    </row>
    <row r="60" spans="1:15" ht="7.5" customHeight="1">
      <c r="A60" s="7"/>
      <c r="B60" s="7"/>
      <c r="C60" s="7"/>
      <c r="D60" s="7"/>
      <c r="E60" s="7"/>
      <c r="F60" s="7"/>
      <c r="G60" s="7"/>
      <c r="H60" s="7"/>
      <c r="I60" s="7"/>
      <c r="J60" s="42"/>
      <c r="K60" s="42"/>
      <c r="L60" s="42"/>
      <c r="M60" s="42"/>
      <c r="N60" s="42"/>
      <c r="O60" s="42"/>
    </row>
    <row r="61" spans="1:15" ht="12" customHeight="1">
      <c r="A61" s="53" t="s">
        <v>28</v>
      </c>
      <c r="B61" s="125" t="s">
        <v>97</v>
      </c>
      <c r="C61" s="125"/>
      <c r="D61" s="125"/>
      <c r="E61" s="126" t="s">
        <v>29</v>
      </c>
      <c r="F61" s="126"/>
      <c r="G61" s="127" t="s">
        <v>78</v>
      </c>
      <c r="H61" s="127"/>
      <c r="I61" s="127"/>
      <c r="J61" s="127"/>
      <c r="K61" s="43"/>
      <c r="L61" s="43"/>
      <c r="M61" s="43"/>
      <c r="N61" s="43"/>
      <c r="O61" s="43"/>
    </row>
    <row r="62" spans="1:15" ht="12" customHeight="1">
      <c r="A62" s="44" t="s">
        <v>34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</sheetData>
  <sheetProtection/>
  <mergeCells count="150">
    <mergeCell ref="E4:G4"/>
    <mergeCell ref="F6:L6"/>
    <mergeCell ref="M6:O6"/>
    <mergeCell ref="A1:O1"/>
    <mergeCell ref="B2:D2"/>
    <mergeCell ref="E2:G2"/>
    <mergeCell ref="I2:O2"/>
    <mergeCell ref="J12:J14"/>
    <mergeCell ref="K12:K14"/>
    <mergeCell ref="A8:O8"/>
    <mergeCell ref="B9:I9"/>
    <mergeCell ref="J9:L9"/>
    <mergeCell ref="M9:O9"/>
    <mergeCell ref="C10:E10"/>
    <mergeCell ref="G10:I10"/>
    <mergeCell ref="B11:I11"/>
    <mergeCell ref="A12:A14"/>
    <mergeCell ref="C12:E12"/>
    <mergeCell ref="G12:I12"/>
    <mergeCell ref="C13:E13"/>
    <mergeCell ref="G13:I13"/>
    <mergeCell ref="C14:E14"/>
    <mergeCell ref="G14:I14"/>
    <mergeCell ref="L12:L14"/>
    <mergeCell ref="M12:M14"/>
    <mergeCell ref="N12:N14"/>
    <mergeCell ref="O12:O14"/>
    <mergeCell ref="B15:I15"/>
    <mergeCell ref="A16:A19"/>
    <mergeCell ref="C16:E16"/>
    <mergeCell ref="G16:I16"/>
    <mergeCell ref="O16:O19"/>
    <mergeCell ref="C17:E17"/>
    <mergeCell ref="G17:I17"/>
    <mergeCell ref="C18:E18"/>
    <mergeCell ref="G18:I18"/>
    <mergeCell ref="C19:E19"/>
    <mergeCell ref="G19:I19"/>
    <mergeCell ref="J16:J19"/>
    <mergeCell ref="K16:K19"/>
    <mergeCell ref="G23:I24"/>
    <mergeCell ref="L16:L19"/>
    <mergeCell ref="M16:M19"/>
    <mergeCell ref="N16:N19"/>
    <mergeCell ref="A23:A24"/>
    <mergeCell ref="B23:B24"/>
    <mergeCell ref="C23:E24"/>
    <mergeCell ref="F23:F24"/>
    <mergeCell ref="B20:I20"/>
    <mergeCell ref="C21:E21"/>
    <mergeCell ref="G21:I21"/>
    <mergeCell ref="B22:I22"/>
    <mergeCell ref="K23:K24"/>
    <mergeCell ref="M23:M24"/>
    <mergeCell ref="N23:N24"/>
    <mergeCell ref="O23:O24"/>
    <mergeCell ref="N25:N26"/>
    <mergeCell ref="O25:O26"/>
    <mergeCell ref="B27:I27"/>
    <mergeCell ref="C28:E28"/>
    <mergeCell ref="G28:I28"/>
    <mergeCell ref="B25:B26"/>
    <mergeCell ref="K25:K26"/>
    <mergeCell ref="M25:M26"/>
    <mergeCell ref="A25:A26"/>
    <mergeCell ref="C25:E26"/>
    <mergeCell ref="F25:F26"/>
    <mergeCell ref="G25:I26"/>
    <mergeCell ref="A31:A32"/>
    <mergeCell ref="B31:B32"/>
    <mergeCell ref="C31:E31"/>
    <mergeCell ref="F31:F32"/>
    <mergeCell ref="O31:O32"/>
    <mergeCell ref="C32:E32"/>
    <mergeCell ref="G32:I32"/>
    <mergeCell ref="C29:E29"/>
    <mergeCell ref="G29:I29"/>
    <mergeCell ref="B30:I30"/>
    <mergeCell ref="G31:I31"/>
    <mergeCell ref="K31:K32"/>
    <mergeCell ref="M31:M32"/>
    <mergeCell ref="N31:N32"/>
    <mergeCell ref="K36:K38"/>
    <mergeCell ref="L36:L38"/>
    <mergeCell ref="M36:M38"/>
    <mergeCell ref="N36:N38"/>
    <mergeCell ref="O36:O38"/>
    <mergeCell ref="B33:I33"/>
    <mergeCell ref="C34:E34"/>
    <mergeCell ref="G34:I34"/>
    <mergeCell ref="B35:I35"/>
    <mergeCell ref="C36:E36"/>
    <mergeCell ref="G38:I38"/>
    <mergeCell ref="J36:J38"/>
    <mergeCell ref="C37:E37"/>
    <mergeCell ref="G37:I37"/>
    <mergeCell ref="N40:N43"/>
    <mergeCell ref="B39:I39"/>
    <mergeCell ref="A40:A43"/>
    <mergeCell ref="C40:E40"/>
    <mergeCell ref="G40:I40"/>
    <mergeCell ref="A36:A38"/>
    <mergeCell ref="G36:I36"/>
    <mergeCell ref="K40:K43"/>
    <mergeCell ref="L40:L43"/>
    <mergeCell ref="C38:E38"/>
    <mergeCell ref="J47:O47"/>
    <mergeCell ref="O40:O43"/>
    <mergeCell ref="C41:E41"/>
    <mergeCell ref="G41:I41"/>
    <mergeCell ref="C42:E42"/>
    <mergeCell ref="G42:I42"/>
    <mergeCell ref="C43:E43"/>
    <mergeCell ref="J40:J43"/>
    <mergeCell ref="G43:I43"/>
    <mergeCell ref="M40:M43"/>
    <mergeCell ref="B44:I44"/>
    <mergeCell ref="C45:E45"/>
    <mergeCell ref="G45:I45"/>
    <mergeCell ref="A47:D47"/>
    <mergeCell ref="E47:H47"/>
    <mergeCell ref="B48:D48"/>
    <mergeCell ref="F48:H48"/>
    <mergeCell ref="J48:O48"/>
    <mergeCell ref="B49:D49"/>
    <mergeCell ref="F49:H49"/>
    <mergeCell ref="L49:M50"/>
    <mergeCell ref="B50:D50"/>
    <mergeCell ref="F50:H50"/>
    <mergeCell ref="B56:D56"/>
    <mergeCell ref="F56:H56"/>
    <mergeCell ref="B51:D51"/>
    <mergeCell ref="F51:H51"/>
    <mergeCell ref="B52:D52"/>
    <mergeCell ref="F52:H52"/>
    <mergeCell ref="B53:D53"/>
    <mergeCell ref="F53:H53"/>
    <mergeCell ref="B54:D54"/>
    <mergeCell ref="F54:H54"/>
    <mergeCell ref="B55:D55"/>
    <mergeCell ref="F55:H55"/>
    <mergeCell ref="B61:D61"/>
    <mergeCell ref="E61:F61"/>
    <mergeCell ref="G61:J61"/>
    <mergeCell ref="B57:D57"/>
    <mergeCell ref="F57:H57"/>
    <mergeCell ref="B58:D58"/>
    <mergeCell ref="F58:H58"/>
    <mergeCell ref="B59:D59"/>
    <mergeCell ref="F59:H59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T62"/>
  <sheetViews>
    <sheetView zoomScale="120" zoomScaleNormal="120" zoomScalePageLayoutView="0" workbookViewId="0" topLeftCell="A1">
      <selection activeCell="F51" sqref="F51:H51"/>
    </sheetView>
  </sheetViews>
  <sheetFormatPr defaultColWidth="9.140625" defaultRowHeight="15"/>
  <cols>
    <col min="1" max="1" width="9.7109375" style="0" customWidth="1"/>
    <col min="2" max="2" width="7.140625" style="0" customWidth="1"/>
    <col min="4" max="4" width="10.7109375" style="0" customWidth="1"/>
    <col min="5" max="5" width="4.421875" style="0" customWidth="1"/>
    <col min="6" max="6" width="6.28125" style="0" customWidth="1"/>
    <col min="9" max="9" width="8.140625" style="0" customWidth="1"/>
    <col min="10" max="10" width="5.28125" style="0" customWidth="1"/>
    <col min="11" max="11" width="3.140625" style="0" customWidth="1"/>
    <col min="12" max="12" width="5.00390625" style="0" customWidth="1"/>
    <col min="13" max="13" width="4.00390625" style="0" customWidth="1"/>
    <col min="14" max="14" width="3.8515625" style="0" customWidth="1"/>
    <col min="15" max="15" width="4.7109375" style="0" customWidth="1"/>
    <col min="17" max="17" width="22.57421875" style="0" hidden="1" customWidth="1"/>
    <col min="18" max="18" width="21.00390625" style="0" hidden="1" customWidth="1"/>
    <col min="19" max="21" width="0" style="0" hidden="1" customWidth="1"/>
  </cols>
  <sheetData>
    <row r="1" spans="1:15" ht="24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5" ht="25.5" customHeight="1">
      <c r="A2" s="9" t="s">
        <v>1</v>
      </c>
      <c r="B2" s="191" t="s">
        <v>50</v>
      </c>
      <c r="C2" s="192"/>
      <c r="D2" s="192"/>
      <c r="E2" s="193" t="s">
        <v>19</v>
      </c>
      <c r="F2" s="193"/>
      <c r="G2" s="194"/>
      <c r="H2" s="10" t="s">
        <v>2</v>
      </c>
      <c r="I2" s="195" t="s">
        <v>51</v>
      </c>
      <c r="J2" s="196"/>
      <c r="K2" s="196"/>
      <c r="L2" s="196"/>
      <c r="M2" s="196"/>
      <c r="N2" s="196"/>
      <c r="O2" s="196"/>
    </row>
    <row r="3" spans="1:15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thickBot="1">
      <c r="A4" s="1"/>
      <c r="B4" s="1"/>
      <c r="C4" s="1"/>
      <c r="D4" s="8">
        <f>+M46</f>
        <v>10</v>
      </c>
      <c r="E4" s="197" t="s">
        <v>3</v>
      </c>
      <c r="F4" s="198"/>
      <c r="G4" s="199"/>
      <c r="H4" s="8">
        <f>+O46</f>
        <v>16</v>
      </c>
      <c r="I4" s="1"/>
      <c r="J4" s="1"/>
      <c r="K4" s="1"/>
      <c r="L4" s="1"/>
      <c r="M4" s="1"/>
      <c r="N4" s="1"/>
      <c r="O4" s="1"/>
    </row>
    <row r="5" spans="1:19" ht="12.75" customHeight="1" thickBot="1">
      <c r="A5" s="2"/>
      <c r="B5" s="2"/>
      <c r="C5" s="2"/>
      <c r="D5" s="11" t="s">
        <v>4</v>
      </c>
      <c r="E5" s="12"/>
      <c r="F5" s="12"/>
      <c r="G5" s="12"/>
      <c r="H5" s="11" t="s">
        <v>4</v>
      </c>
      <c r="I5" s="2"/>
      <c r="J5" s="2"/>
      <c r="K5" s="2"/>
      <c r="L5" s="2"/>
      <c r="M5" s="1"/>
      <c r="N5" s="1"/>
      <c r="O5" s="1"/>
      <c r="S5" s="41"/>
    </row>
    <row r="6" spans="1:20" ht="15.75" thickBot="1">
      <c r="A6" s="13" t="s">
        <v>26</v>
      </c>
      <c r="B6" s="3"/>
      <c r="C6" s="3"/>
      <c r="D6" s="3"/>
      <c r="E6" s="14"/>
      <c r="F6" s="200" t="s">
        <v>52</v>
      </c>
      <c r="G6" s="200"/>
      <c r="H6" s="200"/>
      <c r="I6" s="200"/>
      <c r="J6" s="200"/>
      <c r="K6" s="200"/>
      <c r="L6" s="200"/>
      <c r="M6" s="201" t="s">
        <v>46</v>
      </c>
      <c r="N6" s="202"/>
      <c r="O6" s="203"/>
      <c r="S6" s="41"/>
      <c r="T6" s="41"/>
    </row>
    <row r="7" spans="1:2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41"/>
    </row>
    <row r="8" spans="1:20" ht="19.5" thickBot="1">
      <c r="A8" s="182" t="s">
        <v>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S8" s="41"/>
      <c r="T8" s="41"/>
    </row>
    <row r="9" spans="1:20" ht="13.5" customHeight="1" thickBot="1">
      <c r="A9" s="55" t="s">
        <v>6</v>
      </c>
      <c r="B9" s="181" t="s">
        <v>32</v>
      </c>
      <c r="C9" s="125"/>
      <c r="D9" s="125"/>
      <c r="E9" s="125"/>
      <c r="F9" s="125"/>
      <c r="G9" s="125"/>
      <c r="H9" s="125"/>
      <c r="I9" s="125"/>
      <c r="J9" s="185" t="s">
        <v>7</v>
      </c>
      <c r="K9" s="186"/>
      <c r="L9" s="187"/>
      <c r="M9" s="185" t="s">
        <v>8</v>
      </c>
      <c r="N9" s="186"/>
      <c r="O9" s="187"/>
      <c r="S9" s="41"/>
      <c r="T9" s="41"/>
    </row>
    <row r="10" spans="1:20" ht="13.5" customHeight="1" thickBot="1">
      <c r="A10" s="15">
        <v>1</v>
      </c>
      <c r="B10" s="45" t="s">
        <v>9</v>
      </c>
      <c r="C10" s="138" t="s">
        <v>105</v>
      </c>
      <c r="D10" s="138"/>
      <c r="E10" s="139"/>
      <c r="F10" s="45" t="s">
        <v>9</v>
      </c>
      <c r="G10" s="138" t="s">
        <v>106</v>
      </c>
      <c r="H10" s="138"/>
      <c r="I10" s="138"/>
      <c r="J10" s="34">
        <v>13</v>
      </c>
      <c r="K10" s="37" t="s">
        <v>3</v>
      </c>
      <c r="L10" s="36">
        <v>8</v>
      </c>
      <c r="M10" s="34">
        <f>IF(J10&gt;L10,2,IF(J10=L10,1,0))</f>
        <v>2</v>
      </c>
      <c r="N10" s="37" t="s">
        <v>3</v>
      </c>
      <c r="O10" s="36">
        <f>IF(M10=1,1,IF(M10=2,0,2))</f>
        <v>0</v>
      </c>
      <c r="Q10" t="str">
        <f aca="true" t="shared" si="0" ref="Q10:Q45">C10</f>
        <v>JURICA MILATIĆ</v>
      </c>
      <c r="R10" t="str">
        <f aca="true" t="shared" si="1" ref="R10:R45">G10</f>
        <v>VALTER IVANČIĆ</v>
      </c>
      <c r="S10" s="41"/>
      <c r="T10" s="41"/>
    </row>
    <row r="11" spans="1:20" ht="13.5" customHeight="1" thickBot="1">
      <c r="A11" s="48"/>
      <c r="B11" s="181" t="s">
        <v>33</v>
      </c>
      <c r="C11" s="123"/>
      <c r="D11" s="123"/>
      <c r="E11" s="123"/>
      <c r="F11" s="125"/>
      <c r="G11" s="123"/>
      <c r="H11" s="123"/>
      <c r="I11" s="123"/>
      <c r="J11" s="48"/>
      <c r="K11" s="49"/>
      <c r="L11" s="48"/>
      <c r="M11" s="48"/>
      <c r="N11" s="49"/>
      <c r="O11" s="48"/>
      <c r="Q11">
        <f t="shared" si="0"/>
        <v>0</v>
      </c>
      <c r="R11">
        <f t="shared" si="1"/>
        <v>0</v>
      </c>
      <c r="T11" s="41"/>
    </row>
    <row r="12" spans="1:20" ht="13.5" customHeight="1">
      <c r="A12" s="149">
        <v>2</v>
      </c>
      <c r="B12" s="56" t="s">
        <v>9</v>
      </c>
      <c r="C12" s="204" t="s">
        <v>107</v>
      </c>
      <c r="D12" s="205"/>
      <c r="E12" s="206"/>
      <c r="F12" s="56" t="s">
        <v>9</v>
      </c>
      <c r="G12" s="137" t="s">
        <v>111</v>
      </c>
      <c r="H12" s="138"/>
      <c r="I12" s="138"/>
      <c r="J12" s="156">
        <v>4</v>
      </c>
      <c r="K12" s="153" t="s">
        <v>3</v>
      </c>
      <c r="L12" s="120">
        <v>13</v>
      </c>
      <c r="M12" s="156">
        <f>IF(J12&gt;L12,2,IF(J12=L12,1,0))</f>
        <v>0</v>
      </c>
      <c r="N12" s="153" t="s">
        <v>3</v>
      </c>
      <c r="O12" s="120">
        <f>IF(M12=1,1,IF(M12=2,0,2))</f>
        <v>2</v>
      </c>
      <c r="Q12" t="str">
        <f t="shared" si="0"/>
        <v>MATE KESIĆ</v>
      </c>
      <c r="R12" t="str">
        <f t="shared" si="1"/>
        <v>ZDENKO ANDROŠIĆ</v>
      </c>
      <c r="T12" s="41"/>
    </row>
    <row r="13" spans="1:20" ht="13.5" customHeight="1">
      <c r="A13" s="150"/>
      <c r="B13" s="57" t="s">
        <v>10</v>
      </c>
      <c r="C13" s="137" t="s">
        <v>108</v>
      </c>
      <c r="D13" s="138"/>
      <c r="E13" s="139"/>
      <c r="F13" s="57" t="s">
        <v>10</v>
      </c>
      <c r="G13" s="137" t="s">
        <v>112</v>
      </c>
      <c r="H13" s="138"/>
      <c r="I13" s="152"/>
      <c r="J13" s="157"/>
      <c r="K13" s="154"/>
      <c r="L13" s="140"/>
      <c r="M13" s="157">
        <f>IF(J13&gt;L13,2,IF(J13=L13,1,0))</f>
        <v>1</v>
      </c>
      <c r="N13" s="154"/>
      <c r="O13" s="140">
        <f>IF(M13=1,1,IF(M13=2,0,2))</f>
        <v>1</v>
      </c>
      <c r="Q13" t="str">
        <f t="shared" si="0"/>
        <v>ŠIME PRTENJAČA</v>
      </c>
      <c r="R13" t="str">
        <f t="shared" si="1"/>
        <v>MARINO KRIŽMANIĆ</v>
      </c>
      <c r="T13" s="41"/>
    </row>
    <row r="14" spans="1:20" ht="13.5" customHeight="1" thickBot="1">
      <c r="A14" s="151"/>
      <c r="B14" s="58" t="s">
        <v>11</v>
      </c>
      <c r="C14" s="137" t="s">
        <v>109</v>
      </c>
      <c r="D14" s="138"/>
      <c r="E14" s="139"/>
      <c r="F14" s="58" t="s">
        <v>11</v>
      </c>
      <c r="G14" s="122"/>
      <c r="H14" s="136"/>
      <c r="I14" s="136"/>
      <c r="J14" s="158"/>
      <c r="K14" s="155"/>
      <c r="L14" s="141"/>
      <c r="M14" s="158">
        <f>IF(J14&gt;L14,2,IF(J14=L14,1,0))</f>
        <v>1</v>
      </c>
      <c r="N14" s="155"/>
      <c r="O14" s="141">
        <f>IF(M14=1,1,IF(M14=2,0,2))</f>
        <v>1</v>
      </c>
      <c r="Q14" t="str">
        <f t="shared" si="0"/>
        <v>IVAN REŽIĆ</v>
      </c>
      <c r="R14">
        <f t="shared" si="1"/>
        <v>0</v>
      </c>
      <c r="S14" s="41"/>
      <c r="T14" s="41"/>
    </row>
    <row r="15" spans="1:20" ht="13.5" customHeight="1" thickBot="1">
      <c r="A15" s="48"/>
      <c r="B15" s="181" t="s">
        <v>31</v>
      </c>
      <c r="C15" s="123"/>
      <c r="D15" s="123"/>
      <c r="E15" s="123"/>
      <c r="F15" s="125"/>
      <c r="G15" s="123"/>
      <c r="H15" s="123"/>
      <c r="I15" s="123"/>
      <c r="J15" s="48"/>
      <c r="K15" s="49"/>
      <c r="L15" s="48"/>
      <c r="M15" s="48"/>
      <c r="N15" s="49"/>
      <c r="O15" s="48"/>
      <c r="Q15">
        <f t="shared" si="0"/>
        <v>0</v>
      </c>
      <c r="R15">
        <f t="shared" si="1"/>
        <v>0</v>
      </c>
      <c r="S15" s="41"/>
      <c r="T15" s="41"/>
    </row>
    <row r="16" spans="1:20" ht="13.5" customHeight="1">
      <c r="A16" s="149">
        <v>4</v>
      </c>
      <c r="B16" s="56" t="s">
        <v>9</v>
      </c>
      <c r="C16" s="137" t="s">
        <v>113</v>
      </c>
      <c r="D16" s="138"/>
      <c r="E16" s="139"/>
      <c r="F16" s="56" t="s">
        <v>9</v>
      </c>
      <c r="G16" s="137" t="s">
        <v>110</v>
      </c>
      <c r="H16" s="138"/>
      <c r="I16" s="138"/>
      <c r="J16" s="156">
        <v>2</v>
      </c>
      <c r="K16" s="153" t="s">
        <v>3</v>
      </c>
      <c r="L16" s="120">
        <v>8</v>
      </c>
      <c r="M16" s="156">
        <f>IF(J16&gt;L16,2,IF(J16=L16,1,0))</f>
        <v>0</v>
      </c>
      <c r="N16" s="153" t="s">
        <v>3</v>
      </c>
      <c r="O16" s="120">
        <f>IF(M16=1,1,IF(M16=2,0,2))</f>
        <v>2</v>
      </c>
      <c r="Q16" t="str">
        <f t="shared" si="0"/>
        <v>STIPE PETRIČEVIĆ</v>
      </c>
      <c r="R16" t="str">
        <f t="shared" si="1"/>
        <v>ROBERT SERGO</v>
      </c>
      <c r="S16" s="41"/>
      <c r="T16" s="41"/>
    </row>
    <row r="17" spans="1:20" ht="13.5" customHeight="1">
      <c r="A17" s="150"/>
      <c r="B17" s="57" t="s">
        <v>10</v>
      </c>
      <c r="C17" s="137" t="s">
        <v>114</v>
      </c>
      <c r="D17" s="138"/>
      <c r="E17" s="139"/>
      <c r="F17" s="57" t="s">
        <v>10</v>
      </c>
      <c r="G17" s="137" t="s">
        <v>116</v>
      </c>
      <c r="H17" s="138"/>
      <c r="I17" s="152"/>
      <c r="J17" s="157"/>
      <c r="K17" s="154"/>
      <c r="L17" s="140"/>
      <c r="M17" s="157">
        <f>IF(J17&gt;L17,2,IF(J17=L17,1,0))</f>
        <v>1</v>
      </c>
      <c r="N17" s="154"/>
      <c r="O17" s="140">
        <f>IF(M17=1,1,IF(M17=2,0,2))</f>
        <v>1</v>
      </c>
      <c r="Q17" t="str">
        <f t="shared" si="0"/>
        <v>VINKO KRAGIĆ</v>
      </c>
      <c r="R17" t="str">
        <f t="shared" si="1"/>
        <v>BENJAMIN GUŠTIN</v>
      </c>
      <c r="T17" s="41"/>
    </row>
    <row r="18" spans="1:20" ht="13.5" customHeight="1">
      <c r="A18" s="150"/>
      <c r="B18" s="57" t="s">
        <v>12</v>
      </c>
      <c r="C18" s="137" t="s">
        <v>115</v>
      </c>
      <c r="D18" s="138"/>
      <c r="E18" s="139"/>
      <c r="F18" s="57" t="s">
        <v>12</v>
      </c>
      <c r="G18" s="137" t="s">
        <v>117</v>
      </c>
      <c r="H18" s="138"/>
      <c r="I18" s="152"/>
      <c r="J18" s="157"/>
      <c r="K18" s="154"/>
      <c r="L18" s="140"/>
      <c r="M18" s="157">
        <f>IF(J18&gt;L18,2,IF(J18=L18,1,0))</f>
        <v>1</v>
      </c>
      <c r="N18" s="154"/>
      <c r="O18" s="140">
        <f>IF(M18=1,1,IF(M18=2,0,2))</f>
        <v>1</v>
      </c>
      <c r="Q18" t="str">
        <f t="shared" si="0"/>
        <v>ZVONKO RANČIĆ</v>
      </c>
      <c r="R18" t="str">
        <f t="shared" si="1"/>
        <v>NINI STRANIĆ</v>
      </c>
      <c r="T18" s="41"/>
    </row>
    <row r="19" spans="1:20" ht="13.5" customHeight="1" thickBot="1">
      <c r="A19" s="151"/>
      <c r="B19" s="58" t="s">
        <v>11</v>
      </c>
      <c r="C19" s="179"/>
      <c r="D19" s="179"/>
      <c r="E19" s="179"/>
      <c r="F19" s="58" t="s">
        <v>11</v>
      </c>
      <c r="G19" s="179"/>
      <c r="H19" s="179"/>
      <c r="I19" s="180"/>
      <c r="J19" s="158"/>
      <c r="K19" s="155"/>
      <c r="L19" s="141"/>
      <c r="M19" s="158">
        <f>IF(J19&gt;L19,2,IF(J19=L19,1,0))</f>
        <v>1</v>
      </c>
      <c r="N19" s="155"/>
      <c r="O19" s="141">
        <f>IF(M19=1,1,IF(M19=2,0,2))</f>
        <v>1</v>
      </c>
      <c r="Q19">
        <f t="shared" si="0"/>
        <v>0</v>
      </c>
      <c r="R19">
        <f t="shared" si="1"/>
        <v>0</v>
      </c>
      <c r="T19" s="41"/>
    </row>
    <row r="20" spans="1:20" ht="13.5" customHeight="1" thickBot="1">
      <c r="A20" s="60"/>
      <c r="B20" s="178" t="s">
        <v>13</v>
      </c>
      <c r="C20" s="178"/>
      <c r="D20" s="178"/>
      <c r="E20" s="178"/>
      <c r="F20" s="178"/>
      <c r="G20" s="178"/>
      <c r="H20" s="178"/>
      <c r="I20" s="178"/>
      <c r="J20" s="48"/>
      <c r="K20" s="49"/>
      <c r="L20" s="48"/>
      <c r="M20" s="48"/>
      <c r="N20" s="49"/>
      <c r="O20" s="48"/>
      <c r="Q20">
        <f t="shared" si="0"/>
        <v>0</v>
      </c>
      <c r="R20">
        <f t="shared" si="1"/>
        <v>0</v>
      </c>
      <c r="S20" s="41"/>
      <c r="T20" s="41"/>
    </row>
    <row r="21" spans="1:20" ht="13.5" customHeight="1" thickBot="1">
      <c r="A21" s="15">
        <v>3</v>
      </c>
      <c r="B21" s="61" t="s">
        <v>9</v>
      </c>
      <c r="C21" s="137" t="s">
        <v>118</v>
      </c>
      <c r="D21" s="138"/>
      <c r="E21" s="139"/>
      <c r="F21" s="61" t="s">
        <v>9</v>
      </c>
      <c r="G21" s="137" t="s">
        <v>119</v>
      </c>
      <c r="H21" s="138"/>
      <c r="I21" s="152"/>
      <c r="J21" s="34">
        <v>21</v>
      </c>
      <c r="K21" s="37" t="s">
        <v>3</v>
      </c>
      <c r="L21" s="66">
        <v>24</v>
      </c>
      <c r="M21" s="34">
        <f>IF(J21&gt;L21,2,IF(J21=L21,1,0))</f>
        <v>0</v>
      </c>
      <c r="N21" s="37" t="s">
        <v>3</v>
      </c>
      <c r="O21" s="36">
        <f>IF(M21=1,1,IF(M21=2,0,2))</f>
        <v>2</v>
      </c>
      <c r="Q21" t="str">
        <f t="shared" si="0"/>
        <v>IVAN JURIĆ</v>
      </c>
      <c r="R21" t="str">
        <f t="shared" si="1"/>
        <v>ALEN GUŠTIN</v>
      </c>
      <c r="S21" s="41"/>
      <c r="T21" s="41"/>
    </row>
    <row r="22" spans="1:20" ht="13.5" customHeight="1" thickBot="1">
      <c r="A22" s="18" t="s">
        <v>20</v>
      </c>
      <c r="B22" s="136" t="s">
        <v>14</v>
      </c>
      <c r="C22" s="136"/>
      <c r="D22" s="136"/>
      <c r="E22" s="136"/>
      <c r="F22" s="136"/>
      <c r="G22" s="136"/>
      <c r="H22" s="136"/>
      <c r="I22" s="136"/>
      <c r="J22" s="19"/>
      <c r="K22" s="20"/>
      <c r="L22" s="19"/>
      <c r="M22" s="19"/>
      <c r="N22" s="21"/>
      <c r="O22" s="22"/>
      <c r="Q22">
        <f t="shared" si="0"/>
        <v>0</v>
      </c>
      <c r="R22">
        <f t="shared" si="1"/>
        <v>0</v>
      </c>
      <c r="S22" s="41"/>
      <c r="T22" s="41"/>
    </row>
    <row r="23" spans="1:20" ht="13.5" customHeight="1">
      <c r="A23" s="166" t="s">
        <v>67</v>
      </c>
      <c r="B23" s="163" t="s">
        <v>9</v>
      </c>
      <c r="C23" s="168" t="s">
        <v>120</v>
      </c>
      <c r="D23" s="168"/>
      <c r="E23" s="169"/>
      <c r="F23" s="163" t="s">
        <v>9</v>
      </c>
      <c r="G23" s="172" t="s">
        <v>121</v>
      </c>
      <c r="H23" s="172"/>
      <c r="I23" s="173"/>
      <c r="J23" s="23">
        <v>22</v>
      </c>
      <c r="K23" s="153" t="s">
        <v>3</v>
      </c>
      <c r="L23" s="24">
        <v>38</v>
      </c>
      <c r="M23" s="156">
        <f>IF(J23&gt;L23,2,IF(J23=L23,1,0))</f>
        <v>0</v>
      </c>
      <c r="N23" s="153" t="s">
        <v>3</v>
      </c>
      <c r="O23" s="120">
        <f>IF(M23=1,1,IF(M23=2,0,2))</f>
        <v>2</v>
      </c>
      <c r="Q23" t="str">
        <f t="shared" si="0"/>
        <v>TONI UKIĆ</v>
      </c>
      <c r="R23" t="str">
        <f t="shared" si="1"/>
        <v>DAVID ŠIRCELJ</v>
      </c>
      <c r="S23" s="41"/>
      <c r="T23" s="41"/>
    </row>
    <row r="24" spans="1:20" ht="13.5" customHeight="1" thickBot="1">
      <c r="A24" s="167"/>
      <c r="B24" s="163"/>
      <c r="C24" s="170"/>
      <c r="D24" s="170"/>
      <c r="E24" s="171"/>
      <c r="F24" s="163"/>
      <c r="G24" s="174"/>
      <c r="H24" s="174"/>
      <c r="I24" s="175"/>
      <c r="J24" s="16">
        <v>44</v>
      </c>
      <c r="K24" s="155"/>
      <c r="L24" s="17">
        <v>47</v>
      </c>
      <c r="M24" s="158">
        <f>IF(J24&gt;L24,2,IF(J24=L24,1,0))</f>
        <v>0</v>
      </c>
      <c r="N24" s="155"/>
      <c r="O24" s="141">
        <f>IF(M24=1,1,IF(M24=2,0,2))</f>
        <v>2</v>
      </c>
      <c r="Q24">
        <f t="shared" si="0"/>
        <v>0</v>
      </c>
      <c r="R24">
        <f t="shared" si="1"/>
        <v>0</v>
      </c>
      <c r="S24" s="41"/>
      <c r="T24" s="41"/>
    </row>
    <row r="25" spans="1:20" ht="13.5" customHeight="1">
      <c r="A25" s="166" t="s">
        <v>67</v>
      </c>
      <c r="B25" s="163" t="s">
        <v>10</v>
      </c>
      <c r="C25" s="168" t="s">
        <v>118</v>
      </c>
      <c r="D25" s="168"/>
      <c r="E25" s="169"/>
      <c r="F25" s="163" t="s">
        <v>10</v>
      </c>
      <c r="G25" s="172" t="s">
        <v>116</v>
      </c>
      <c r="H25" s="172"/>
      <c r="I25" s="173"/>
      <c r="J25" s="50">
        <v>35</v>
      </c>
      <c r="K25" s="154" t="s">
        <v>3</v>
      </c>
      <c r="L25" s="51">
        <v>34</v>
      </c>
      <c r="M25" s="157">
        <f>IF(J25&gt;L25,2,IF(J25=L25,1,0))</f>
        <v>2</v>
      </c>
      <c r="N25" s="154"/>
      <c r="O25" s="176">
        <f>IF(M25=1,1,IF(M25=2,0,2))</f>
        <v>0</v>
      </c>
      <c r="Q25" t="str">
        <f t="shared" si="0"/>
        <v>IVAN JURIĆ</v>
      </c>
      <c r="R25" t="str">
        <f t="shared" si="1"/>
        <v>BENJAMIN GUŠTIN</v>
      </c>
      <c r="S25" s="41"/>
      <c r="T25" s="41"/>
    </row>
    <row r="26" spans="1:20" ht="13.5" customHeight="1" thickBot="1">
      <c r="A26" s="167"/>
      <c r="B26" s="163"/>
      <c r="C26" s="170"/>
      <c r="D26" s="170"/>
      <c r="E26" s="171"/>
      <c r="F26" s="163"/>
      <c r="G26" s="174"/>
      <c r="H26" s="174"/>
      <c r="I26" s="175"/>
      <c r="J26" s="16">
        <v>43</v>
      </c>
      <c r="K26" s="155"/>
      <c r="L26" s="17">
        <v>41</v>
      </c>
      <c r="M26" s="158">
        <f>IF(J26&gt;L26,2,IF(J26=L26,1,0))</f>
        <v>2</v>
      </c>
      <c r="N26" s="155"/>
      <c r="O26" s="177">
        <f>IF(M26=1,1,IF(M26=2,0,2))</f>
        <v>0</v>
      </c>
      <c r="Q26">
        <f t="shared" si="0"/>
        <v>0</v>
      </c>
      <c r="R26">
        <f t="shared" si="1"/>
        <v>0</v>
      </c>
      <c r="S26" s="41"/>
      <c r="T26" s="41"/>
    </row>
    <row r="27" spans="1:20" ht="13.5" customHeight="1" thickBot="1">
      <c r="A27" s="19" t="s">
        <v>21</v>
      </c>
      <c r="B27" s="136" t="s">
        <v>15</v>
      </c>
      <c r="C27" s="136"/>
      <c r="D27" s="136"/>
      <c r="E27" s="136"/>
      <c r="F27" s="136"/>
      <c r="G27" s="136"/>
      <c r="H27" s="136"/>
      <c r="I27" s="136"/>
      <c r="J27" s="19"/>
      <c r="K27" s="20"/>
      <c r="L27" s="19"/>
      <c r="M27" s="19"/>
      <c r="N27" s="21"/>
      <c r="O27" s="19"/>
      <c r="Q27">
        <f t="shared" si="0"/>
        <v>0</v>
      </c>
      <c r="R27">
        <f t="shared" si="1"/>
        <v>0</v>
      </c>
      <c r="S27" s="41"/>
      <c r="T27" s="41"/>
    </row>
    <row r="28" spans="1:20" ht="13.5" customHeight="1">
      <c r="A28" s="28">
        <v>2</v>
      </c>
      <c r="B28" s="47" t="s">
        <v>9</v>
      </c>
      <c r="C28" s="138" t="s">
        <v>105</v>
      </c>
      <c r="D28" s="138"/>
      <c r="E28" s="139"/>
      <c r="F28" s="47" t="s">
        <v>9</v>
      </c>
      <c r="G28" s="138" t="s">
        <v>106</v>
      </c>
      <c r="H28" s="138"/>
      <c r="I28" s="138"/>
      <c r="J28" s="29">
        <v>8</v>
      </c>
      <c r="K28" s="30" t="s">
        <v>3</v>
      </c>
      <c r="L28" s="31">
        <v>20</v>
      </c>
      <c r="M28" s="29">
        <f>IF(J28&gt;L28,2,IF(J28=L28,1,0))</f>
        <v>0</v>
      </c>
      <c r="N28" s="30" t="s">
        <v>3</v>
      </c>
      <c r="O28" s="31">
        <f>IF(M28=1,1,IF(M28=2,0,2))</f>
        <v>2</v>
      </c>
      <c r="Q28" t="str">
        <f t="shared" si="0"/>
        <v>JURICA MILATIĆ</v>
      </c>
      <c r="R28" t="str">
        <f t="shared" si="1"/>
        <v>VALTER IVANČIĆ</v>
      </c>
      <c r="S28" s="41"/>
      <c r="T28" s="41"/>
    </row>
    <row r="29" spans="1:20" ht="13.5" customHeight="1" thickBot="1">
      <c r="A29" s="15">
        <v>3</v>
      </c>
      <c r="B29" s="45" t="s">
        <v>10</v>
      </c>
      <c r="C29" s="138" t="s">
        <v>108</v>
      </c>
      <c r="D29" s="138"/>
      <c r="E29" s="139"/>
      <c r="F29" s="45" t="s">
        <v>10</v>
      </c>
      <c r="G29" s="138" t="s">
        <v>111</v>
      </c>
      <c r="H29" s="138"/>
      <c r="I29" s="138"/>
      <c r="J29" s="26">
        <v>17</v>
      </c>
      <c r="K29" s="32" t="s">
        <v>3</v>
      </c>
      <c r="L29" s="27">
        <v>5</v>
      </c>
      <c r="M29" s="26">
        <f>IF(J29&gt;L29,2,IF(J29=L29,1,0))</f>
        <v>2</v>
      </c>
      <c r="N29" s="25" t="s">
        <v>3</v>
      </c>
      <c r="O29" s="27">
        <f>IF(M29=1,1,IF(M29=2,0,2))</f>
        <v>0</v>
      </c>
      <c r="Q29" t="str">
        <f t="shared" si="0"/>
        <v>ŠIME PRTENJAČA</v>
      </c>
      <c r="R29" t="str">
        <f t="shared" si="1"/>
        <v>ZDENKO ANDROŠIĆ</v>
      </c>
      <c r="S29" s="41"/>
      <c r="T29" s="41"/>
    </row>
    <row r="30" spans="1:20" ht="13.5" customHeight="1" thickBot="1">
      <c r="A30" s="19" t="s">
        <v>22</v>
      </c>
      <c r="B30" s="160" t="s">
        <v>25</v>
      </c>
      <c r="C30" s="160"/>
      <c r="D30" s="160"/>
      <c r="E30" s="160"/>
      <c r="F30" s="160"/>
      <c r="G30" s="160"/>
      <c r="H30" s="160"/>
      <c r="I30" s="160"/>
      <c r="J30" s="19"/>
      <c r="K30" s="20"/>
      <c r="L30" s="19"/>
      <c r="M30" s="19"/>
      <c r="N30" s="21"/>
      <c r="O30" s="19"/>
      <c r="Q30">
        <f t="shared" si="0"/>
        <v>0</v>
      </c>
      <c r="R30">
        <f t="shared" si="1"/>
        <v>0</v>
      </c>
      <c r="S30" s="41"/>
      <c r="T30" s="41"/>
    </row>
    <row r="31" spans="1:20" ht="13.5" customHeight="1">
      <c r="A31" s="161" t="s">
        <v>67</v>
      </c>
      <c r="B31" s="163" t="s">
        <v>9</v>
      </c>
      <c r="C31" s="164" t="s">
        <v>118</v>
      </c>
      <c r="D31" s="164"/>
      <c r="E31" s="165"/>
      <c r="F31" s="163" t="s">
        <v>9</v>
      </c>
      <c r="G31" s="159" t="s">
        <v>121</v>
      </c>
      <c r="H31" s="159"/>
      <c r="I31" s="137"/>
      <c r="J31" s="23">
        <v>38</v>
      </c>
      <c r="K31" s="153" t="s">
        <v>3</v>
      </c>
      <c r="L31" s="24">
        <v>52</v>
      </c>
      <c r="M31" s="156">
        <f>IF(J31&gt;L31,2,IF(J31=L31,1,0))</f>
        <v>0</v>
      </c>
      <c r="N31" s="153" t="s">
        <v>3</v>
      </c>
      <c r="O31" s="120">
        <f>IF(M31=1,1,IF(M31=2,0,2))</f>
        <v>2</v>
      </c>
      <c r="Q31" t="str">
        <f t="shared" si="0"/>
        <v>IVAN JURIĆ</v>
      </c>
      <c r="R31" t="str">
        <f t="shared" si="1"/>
        <v>DAVID ŠIRCELJ</v>
      </c>
      <c r="S31" s="41"/>
      <c r="T31" s="41"/>
    </row>
    <row r="32" spans="1:20" ht="13.5" customHeight="1" thickBot="1">
      <c r="A32" s="162"/>
      <c r="B32" s="163"/>
      <c r="C32" s="159" t="s">
        <v>120</v>
      </c>
      <c r="D32" s="159"/>
      <c r="E32" s="159"/>
      <c r="F32" s="163"/>
      <c r="G32" s="159" t="s">
        <v>117</v>
      </c>
      <c r="H32" s="159"/>
      <c r="I32" s="137"/>
      <c r="J32" s="16">
        <v>54</v>
      </c>
      <c r="K32" s="155"/>
      <c r="L32" s="17">
        <v>62</v>
      </c>
      <c r="M32" s="158">
        <f>IF(J32&gt;L32,2,IF(J32=L32,1,0))</f>
        <v>0</v>
      </c>
      <c r="N32" s="155" t="s">
        <v>3</v>
      </c>
      <c r="O32" s="141">
        <f>IF(M32=1,1,IF(M32=2,0,2))</f>
        <v>2</v>
      </c>
      <c r="Q32" t="str">
        <f t="shared" si="0"/>
        <v>TONI UKIĆ</v>
      </c>
      <c r="R32" t="str">
        <f t="shared" si="1"/>
        <v>NINI STRANIĆ</v>
      </c>
      <c r="S32" s="41"/>
      <c r="T32" s="41"/>
    </row>
    <row r="33" spans="1:20" ht="13.5" customHeight="1" thickBot="1">
      <c r="A33" s="33" t="s">
        <v>23</v>
      </c>
      <c r="B33" s="136" t="s">
        <v>32</v>
      </c>
      <c r="C33" s="136"/>
      <c r="D33" s="136"/>
      <c r="E33" s="136"/>
      <c r="F33" s="136"/>
      <c r="G33" s="136"/>
      <c r="H33" s="136"/>
      <c r="I33" s="136"/>
      <c r="J33" s="19"/>
      <c r="K33" s="20"/>
      <c r="L33" s="19"/>
      <c r="M33" s="19"/>
      <c r="N33" s="21"/>
      <c r="O33" s="22"/>
      <c r="Q33">
        <f t="shared" si="0"/>
        <v>0</v>
      </c>
      <c r="R33">
        <f t="shared" si="1"/>
        <v>0</v>
      </c>
      <c r="S33" s="41"/>
      <c r="T33" s="41"/>
    </row>
    <row r="34" spans="1:20" ht="13.5" customHeight="1" thickBot="1">
      <c r="A34" s="15">
        <v>4</v>
      </c>
      <c r="B34" s="45" t="s">
        <v>9</v>
      </c>
      <c r="C34" s="138" t="s">
        <v>107</v>
      </c>
      <c r="D34" s="138"/>
      <c r="E34" s="139"/>
      <c r="F34" s="45" t="s">
        <v>9</v>
      </c>
      <c r="G34" s="138" t="s">
        <v>119</v>
      </c>
      <c r="H34" s="138"/>
      <c r="I34" s="152"/>
      <c r="J34" s="34">
        <v>10</v>
      </c>
      <c r="K34" s="35" t="s">
        <v>3</v>
      </c>
      <c r="L34" s="36">
        <v>11</v>
      </c>
      <c r="M34" s="34">
        <f>IF(J34&gt;L34,2,IF(J34=L34,1,0))</f>
        <v>0</v>
      </c>
      <c r="N34" s="37" t="s">
        <v>3</v>
      </c>
      <c r="O34" s="36">
        <f>IF(M34=1,1,IF(M34=2,0,2))</f>
        <v>2</v>
      </c>
      <c r="Q34" t="str">
        <f t="shared" si="0"/>
        <v>MATE KESIĆ</v>
      </c>
      <c r="R34" t="str">
        <f t="shared" si="1"/>
        <v>ALEN GUŠTIN</v>
      </c>
      <c r="S34" s="41"/>
      <c r="T34" s="41"/>
    </row>
    <row r="35" spans="1:20" ht="13.5" customHeight="1" thickBot="1">
      <c r="A35" s="33" t="s">
        <v>20</v>
      </c>
      <c r="B35" s="136" t="s">
        <v>33</v>
      </c>
      <c r="C35" s="136"/>
      <c r="D35" s="136"/>
      <c r="E35" s="136"/>
      <c r="F35" s="136"/>
      <c r="G35" s="136"/>
      <c r="H35" s="136"/>
      <c r="I35" s="136"/>
      <c r="J35" s="19"/>
      <c r="K35" s="20"/>
      <c r="L35" s="19"/>
      <c r="M35" s="19"/>
      <c r="N35" s="21"/>
      <c r="O35" s="22"/>
      <c r="Q35">
        <f t="shared" si="0"/>
        <v>0</v>
      </c>
      <c r="R35">
        <f t="shared" si="1"/>
        <v>0</v>
      </c>
      <c r="S35" s="41"/>
      <c r="T35" s="41"/>
    </row>
    <row r="36" spans="1:20" ht="13.5" customHeight="1">
      <c r="A36" s="149">
        <v>1</v>
      </c>
      <c r="B36" s="46" t="s">
        <v>9</v>
      </c>
      <c r="C36" s="138" t="s">
        <v>105</v>
      </c>
      <c r="D36" s="138"/>
      <c r="E36" s="139"/>
      <c r="F36" s="46" t="s">
        <v>9</v>
      </c>
      <c r="G36" s="138" t="s">
        <v>110</v>
      </c>
      <c r="H36" s="138"/>
      <c r="I36" s="152"/>
      <c r="J36" s="156">
        <v>7</v>
      </c>
      <c r="K36" s="153" t="s">
        <v>3</v>
      </c>
      <c r="L36" s="120">
        <v>11</v>
      </c>
      <c r="M36" s="156">
        <f>IF(J36&gt;L36,2,IF(J36=L36,1,0))</f>
        <v>0</v>
      </c>
      <c r="N36" s="153" t="s">
        <v>3</v>
      </c>
      <c r="O36" s="120">
        <f>IF(M36=1,1,IF(M36=2,0,2))</f>
        <v>2</v>
      </c>
      <c r="Q36" t="str">
        <f t="shared" si="0"/>
        <v>JURICA MILATIĆ</v>
      </c>
      <c r="R36" t="str">
        <f t="shared" si="1"/>
        <v>ROBERT SERGO</v>
      </c>
      <c r="S36" s="41"/>
      <c r="T36" s="41"/>
    </row>
    <row r="37" spans="1:20" ht="13.5" customHeight="1">
      <c r="A37" s="150"/>
      <c r="B37" s="46" t="s">
        <v>10</v>
      </c>
      <c r="C37" s="138" t="s">
        <v>122</v>
      </c>
      <c r="D37" s="138"/>
      <c r="E37" s="139"/>
      <c r="F37" s="46" t="s">
        <v>10</v>
      </c>
      <c r="G37" s="138" t="s">
        <v>121</v>
      </c>
      <c r="H37" s="138"/>
      <c r="I37" s="152"/>
      <c r="J37" s="157"/>
      <c r="K37" s="154"/>
      <c r="L37" s="140"/>
      <c r="M37" s="157">
        <f>IF(J37&gt;L37,2,IF(J37=L37,1,0))</f>
        <v>1</v>
      </c>
      <c r="N37" s="154" t="s">
        <v>3</v>
      </c>
      <c r="O37" s="140">
        <f>IF(M37=1,1,IF(M37=2,0,2))</f>
        <v>1</v>
      </c>
      <c r="Q37" t="str">
        <f t="shared" si="0"/>
        <v>ŽELJKO SUNARA</v>
      </c>
      <c r="R37" t="str">
        <f t="shared" si="1"/>
        <v>DAVID ŠIRCELJ</v>
      </c>
      <c r="S37" s="41"/>
      <c r="T37" s="41"/>
    </row>
    <row r="38" spans="1:20" ht="13.5" customHeight="1" thickBot="1">
      <c r="A38" s="151"/>
      <c r="B38" s="46" t="s">
        <v>11</v>
      </c>
      <c r="C38" s="138"/>
      <c r="D38" s="138"/>
      <c r="E38" s="139"/>
      <c r="F38" s="46" t="s">
        <v>11</v>
      </c>
      <c r="G38" s="138"/>
      <c r="H38" s="138"/>
      <c r="I38" s="152"/>
      <c r="J38" s="158"/>
      <c r="K38" s="155"/>
      <c r="L38" s="141"/>
      <c r="M38" s="158">
        <f>IF(J38&gt;L38,2,IF(J38=L38,1,0))</f>
        <v>1</v>
      </c>
      <c r="N38" s="155" t="s">
        <v>3</v>
      </c>
      <c r="O38" s="141">
        <f>IF(M38=1,1,IF(M38=2,0,2))</f>
        <v>1</v>
      </c>
      <c r="Q38">
        <f t="shared" si="0"/>
        <v>0</v>
      </c>
      <c r="R38">
        <f t="shared" si="1"/>
        <v>0</v>
      </c>
      <c r="S38" s="41"/>
      <c r="T38" s="41"/>
    </row>
    <row r="39" spans="1:20" ht="13.5" customHeight="1" thickBot="1">
      <c r="A39" s="19" t="s">
        <v>24</v>
      </c>
      <c r="B39" s="136" t="s">
        <v>31</v>
      </c>
      <c r="C39" s="136"/>
      <c r="D39" s="136"/>
      <c r="E39" s="136"/>
      <c r="F39" s="136"/>
      <c r="G39" s="136"/>
      <c r="H39" s="136"/>
      <c r="I39" s="136"/>
      <c r="J39" s="19"/>
      <c r="K39" s="20"/>
      <c r="L39" s="19"/>
      <c r="M39" s="19"/>
      <c r="N39" s="21"/>
      <c r="O39" s="19"/>
      <c r="Q39">
        <f t="shared" si="0"/>
        <v>0</v>
      </c>
      <c r="R39">
        <f t="shared" si="1"/>
        <v>0</v>
      </c>
      <c r="S39" s="41"/>
      <c r="T39" s="41"/>
    </row>
    <row r="40" spans="1:20" ht="13.5" customHeight="1">
      <c r="A40" s="149">
        <v>2</v>
      </c>
      <c r="B40" s="4" t="s">
        <v>9</v>
      </c>
      <c r="C40" s="142" t="s">
        <v>108</v>
      </c>
      <c r="D40" s="143"/>
      <c r="E40" s="144"/>
      <c r="F40" s="4" t="s">
        <v>9</v>
      </c>
      <c r="G40" s="208" t="s">
        <v>112</v>
      </c>
      <c r="H40" s="209"/>
      <c r="I40" s="209"/>
      <c r="J40" s="146">
        <v>13</v>
      </c>
      <c r="K40" s="153" t="s">
        <v>3</v>
      </c>
      <c r="L40" s="120">
        <v>1</v>
      </c>
      <c r="M40" s="156">
        <f>IF(J40&gt;L40,2,IF(J40=L40,1,0))</f>
        <v>2</v>
      </c>
      <c r="N40" s="153" t="s">
        <v>3</v>
      </c>
      <c r="O40" s="120">
        <f>IF(M40=1,1,IF(M40=2,0,2))</f>
        <v>0</v>
      </c>
      <c r="Q40" t="str">
        <f t="shared" si="0"/>
        <v>ŠIME PRTENJAČA</v>
      </c>
      <c r="R40" t="str">
        <f t="shared" si="1"/>
        <v>MARINO KRIŽMANIĆ</v>
      </c>
      <c r="S40" s="41"/>
      <c r="T40" s="41"/>
    </row>
    <row r="41" spans="1:20" ht="13.5" customHeight="1">
      <c r="A41" s="150"/>
      <c r="B41" s="4" t="s">
        <v>10</v>
      </c>
      <c r="C41" s="142" t="s">
        <v>114</v>
      </c>
      <c r="D41" s="143"/>
      <c r="E41" s="144"/>
      <c r="F41" s="4" t="s">
        <v>10</v>
      </c>
      <c r="G41" s="142" t="s">
        <v>116</v>
      </c>
      <c r="H41" s="143"/>
      <c r="I41" s="145"/>
      <c r="J41" s="147"/>
      <c r="K41" s="154"/>
      <c r="L41" s="140"/>
      <c r="M41" s="157">
        <f>IF(J41&gt;L41,2,IF(J41=L41,1,0))</f>
        <v>1</v>
      </c>
      <c r="N41" s="154" t="s">
        <v>3</v>
      </c>
      <c r="O41" s="140">
        <f>IF(M41=1,1,IF(M41=2,0,2))</f>
        <v>1</v>
      </c>
      <c r="Q41" t="str">
        <f t="shared" si="0"/>
        <v>VINKO KRAGIĆ</v>
      </c>
      <c r="R41" t="str">
        <f t="shared" si="1"/>
        <v>BENJAMIN GUŠTIN</v>
      </c>
      <c r="S41" s="41"/>
      <c r="T41" s="41"/>
    </row>
    <row r="42" spans="1:20" ht="13.5" customHeight="1">
      <c r="A42" s="150"/>
      <c r="B42" s="4" t="s">
        <v>12</v>
      </c>
      <c r="C42" s="142" t="s">
        <v>109</v>
      </c>
      <c r="D42" s="143"/>
      <c r="E42" s="144"/>
      <c r="F42" s="4" t="s">
        <v>12</v>
      </c>
      <c r="G42" s="142" t="s">
        <v>117</v>
      </c>
      <c r="H42" s="143"/>
      <c r="I42" s="143"/>
      <c r="J42" s="147"/>
      <c r="K42" s="154"/>
      <c r="L42" s="140"/>
      <c r="M42" s="157">
        <f>IF(J42&gt;L42,2,IF(J42=L42,1,0))</f>
        <v>1</v>
      </c>
      <c r="N42" s="154" t="s">
        <v>3</v>
      </c>
      <c r="O42" s="140">
        <f>IF(M42=1,1,IF(M42=2,0,2))</f>
        <v>1</v>
      </c>
      <c r="Q42" t="str">
        <f t="shared" si="0"/>
        <v>IVAN REŽIĆ</v>
      </c>
      <c r="R42" t="str">
        <f t="shared" si="1"/>
        <v>NINI STRANIĆ</v>
      </c>
      <c r="S42" s="41"/>
      <c r="T42" s="41"/>
    </row>
    <row r="43" spans="1:20" ht="13.5" customHeight="1" thickBot="1">
      <c r="A43" s="151"/>
      <c r="B43" s="38" t="s">
        <v>11</v>
      </c>
      <c r="C43" s="137"/>
      <c r="D43" s="138"/>
      <c r="E43" s="139"/>
      <c r="F43" s="38" t="s">
        <v>11</v>
      </c>
      <c r="G43" s="142" t="s">
        <v>123</v>
      </c>
      <c r="H43" s="143"/>
      <c r="I43" s="143"/>
      <c r="J43" s="148"/>
      <c r="K43" s="155"/>
      <c r="L43" s="141"/>
      <c r="M43" s="158">
        <f>IF(J43&gt;L43,2,IF(J43=L43,1,0))</f>
        <v>1</v>
      </c>
      <c r="N43" s="155" t="s">
        <v>3</v>
      </c>
      <c r="O43" s="141">
        <f>IF(M43=1,1,IF(M43=2,0,2))</f>
        <v>1</v>
      </c>
      <c r="Q43">
        <f t="shared" si="0"/>
        <v>0</v>
      </c>
      <c r="R43" t="str">
        <f t="shared" si="1"/>
        <v>IVAN LANČA</v>
      </c>
      <c r="S43" s="41"/>
      <c r="T43" s="41"/>
    </row>
    <row r="44" spans="1:20" ht="13.5" customHeight="1" thickBot="1">
      <c r="A44" s="48"/>
      <c r="B44" s="136" t="s">
        <v>13</v>
      </c>
      <c r="C44" s="136"/>
      <c r="D44" s="136"/>
      <c r="E44" s="136"/>
      <c r="F44" s="136"/>
      <c r="G44" s="136"/>
      <c r="H44" s="136"/>
      <c r="I44" s="136"/>
      <c r="J44" s="63"/>
      <c r="K44" s="49"/>
      <c r="L44" s="48"/>
      <c r="M44" s="48"/>
      <c r="N44" s="49"/>
      <c r="O44" s="48"/>
      <c r="Q44">
        <f t="shared" si="0"/>
        <v>0</v>
      </c>
      <c r="R44">
        <f t="shared" si="1"/>
        <v>0</v>
      </c>
      <c r="S44" s="41"/>
      <c r="T44" s="41"/>
    </row>
    <row r="45" spans="1:20" ht="13.5" customHeight="1" thickBot="1">
      <c r="A45" s="15">
        <v>3</v>
      </c>
      <c r="B45" s="45" t="s">
        <v>9</v>
      </c>
      <c r="C45" s="137" t="s">
        <v>113</v>
      </c>
      <c r="D45" s="138"/>
      <c r="E45" s="139"/>
      <c r="F45" s="45" t="s">
        <v>9</v>
      </c>
      <c r="G45" s="121" t="s">
        <v>106</v>
      </c>
      <c r="H45" s="121"/>
      <c r="I45" s="122"/>
      <c r="J45" s="64">
        <v>21</v>
      </c>
      <c r="K45" s="37" t="s">
        <v>3</v>
      </c>
      <c r="L45" s="36">
        <v>14</v>
      </c>
      <c r="M45" s="34">
        <f>IF(J45&gt;L45,2,IF(J45=L45,1,0))</f>
        <v>2</v>
      </c>
      <c r="N45" s="65" t="s">
        <v>3</v>
      </c>
      <c r="O45" s="36">
        <f>IF(M45=1,1,IF(M45=2,0,2))</f>
        <v>0</v>
      </c>
      <c r="Q45" t="str">
        <f t="shared" si="0"/>
        <v>STIPE PETRIČEVIĆ</v>
      </c>
      <c r="R45" t="str">
        <f t="shared" si="1"/>
        <v>VALTER IVANČIĆ</v>
      </c>
      <c r="S45" s="41"/>
      <c r="T45" s="41"/>
    </row>
    <row r="46" spans="1:20" ht="13.5" customHeight="1" thickBot="1">
      <c r="A46" s="39" t="s">
        <v>16</v>
      </c>
      <c r="B46" s="39"/>
      <c r="C46" s="77"/>
      <c r="D46" s="62"/>
      <c r="E46" s="39"/>
      <c r="F46" s="39"/>
      <c r="G46" s="39"/>
      <c r="H46" s="39"/>
      <c r="I46" s="39"/>
      <c r="J46" s="34">
        <f>J45+J40+J36+J34+J31+J29+J28+J25+J23+J21+J16+J12+J10</f>
        <v>211</v>
      </c>
      <c r="K46" s="37" t="s">
        <v>3</v>
      </c>
      <c r="L46" s="36">
        <f>L45+L40+L36+L34+L31+L29+L28+L25+L23+L21+L16+L12+L10</f>
        <v>239</v>
      </c>
      <c r="M46" s="34">
        <f>M45+M40+M36+M34+M31+M29+M28+M25+M23+M21+M16+M12+M10</f>
        <v>10</v>
      </c>
      <c r="N46" s="40" t="s">
        <v>3</v>
      </c>
      <c r="O46" s="36">
        <f>O45+O40+O36+O34+O31+O29+O28+O25+O23+O21+O16+O12+O10</f>
        <v>16</v>
      </c>
      <c r="P46" s="84"/>
      <c r="S46" s="41"/>
      <c r="T46" s="41"/>
    </row>
    <row r="47" spans="1:20" ht="13.5" customHeight="1" thickBot="1">
      <c r="A47" s="123" t="s">
        <v>27</v>
      </c>
      <c r="B47" s="123"/>
      <c r="C47" s="123"/>
      <c r="D47" s="123"/>
      <c r="E47" s="123" t="s">
        <v>30</v>
      </c>
      <c r="F47" s="123"/>
      <c r="G47" s="123"/>
      <c r="H47" s="123"/>
      <c r="J47" s="124"/>
      <c r="K47" s="118"/>
      <c r="L47" s="118"/>
      <c r="M47" s="118"/>
      <c r="N47" s="118"/>
      <c r="O47" s="119"/>
      <c r="S47" s="41"/>
      <c r="T47" s="41"/>
    </row>
    <row r="48" spans="1:20" ht="15.75" customHeight="1" thickBot="1">
      <c r="A48" s="52">
        <v>1</v>
      </c>
      <c r="B48" s="130" t="s">
        <v>107</v>
      </c>
      <c r="C48" s="130">
        <f aca="true" t="shared" si="2" ref="C48:C59">IF(Q2&lt;&gt;"",Q2,"")</f>
      </c>
      <c r="D48" s="130">
        <f aca="true" t="shared" si="3" ref="D48:D59">IF(R2&lt;&gt;"",R2,"")</f>
      </c>
      <c r="E48" s="52">
        <v>1</v>
      </c>
      <c r="F48" s="130" t="s">
        <v>110</v>
      </c>
      <c r="G48" s="130"/>
      <c r="H48" s="130"/>
      <c r="I48" s="39"/>
      <c r="J48" s="131" t="s">
        <v>17</v>
      </c>
      <c r="K48" s="132"/>
      <c r="L48" s="132"/>
      <c r="M48" s="132"/>
      <c r="N48" s="132"/>
      <c r="O48" s="133"/>
      <c r="S48" s="41"/>
      <c r="T48" s="41"/>
    </row>
    <row r="49" spans="1:20" ht="11.25" customHeight="1">
      <c r="A49" s="52">
        <v>2</v>
      </c>
      <c r="B49" s="128" t="s">
        <v>108</v>
      </c>
      <c r="C49" s="128">
        <f t="shared" si="2"/>
      </c>
      <c r="D49" s="128">
        <f t="shared" si="3"/>
      </c>
      <c r="E49" s="54">
        <v>2</v>
      </c>
      <c r="F49" s="128" t="s">
        <v>106</v>
      </c>
      <c r="G49" s="128"/>
      <c r="H49" s="128"/>
      <c r="I49" s="39"/>
      <c r="J49" s="78"/>
      <c r="K49" s="79"/>
      <c r="L49" s="134" t="str">
        <f>IF(M46&gt;O46,"2 : 0",IF(M46=O46,"1 : 1","0 : 2"))</f>
        <v>0 : 2</v>
      </c>
      <c r="M49" s="134"/>
      <c r="N49" s="79"/>
      <c r="O49" s="80"/>
      <c r="S49" s="41"/>
      <c r="T49" s="41"/>
    </row>
    <row r="50" spans="1:20" ht="11.25" customHeight="1" thickBot="1">
      <c r="A50" s="52">
        <v>3</v>
      </c>
      <c r="B50" s="128" t="s">
        <v>105</v>
      </c>
      <c r="C50" s="128">
        <f t="shared" si="2"/>
      </c>
      <c r="D50" s="128">
        <f t="shared" si="3"/>
      </c>
      <c r="E50" s="52">
        <v>3</v>
      </c>
      <c r="F50" s="128" t="s">
        <v>119</v>
      </c>
      <c r="G50" s="128"/>
      <c r="H50" s="128"/>
      <c r="I50" s="41"/>
      <c r="J50" s="81"/>
      <c r="K50" s="82"/>
      <c r="L50" s="135"/>
      <c r="M50" s="135"/>
      <c r="N50" s="82"/>
      <c r="O50" s="83"/>
      <c r="S50" s="41"/>
      <c r="T50" s="41"/>
    </row>
    <row r="51" spans="1:20" ht="11.25" customHeight="1">
      <c r="A51" s="52">
        <v>4</v>
      </c>
      <c r="B51" s="128" t="s">
        <v>113</v>
      </c>
      <c r="C51" s="128">
        <f t="shared" si="2"/>
      </c>
      <c r="D51" s="128">
        <f t="shared" si="3"/>
      </c>
      <c r="E51" s="54">
        <v>4</v>
      </c>
      <c r="F51" s="128" t="s">
        <v>111</v>
      </c>
      <c r="G51" s="128"/>
      <c r="H51" s="128"/>
      <c r="J51" s="1"/>
      <c r="K51" s="1"/>
      <c r="L51" s="1"/>
      <c r="M51" s="1"/>
      <c r="N51" s="1"/>
      <c r="O51" s="1"/>
      <c r="S51" s="41"/>
      <c r="T51" s="41"/>
    </row>
    <row r="52" spans="1:20" ht="12" customHeight="1">
      <c r="A52" s="52">
        <v>5</v>
      </c>
      <c r="B52" s="128" t="s">
        <v>114</v>
      </c>
      <c r="C52" s="128">
        <f t="shared" si="2"/>
      </c>
      <c r="D52" s="128">
        <f t="shared" si="3"/>
      </c>
      <c r="E52" s="52">
        <v>5</v>
      </c>
      <c r="F52" s="128" t="s">
        <v>112</v>
      </c>
      <c r="G52" s="128"/>
      <c r="H52" s="128"/>
      <c r="J52" s="67" t="s">
        <v>18</v>
      </c>
      <c r="K52" s="1"/>
      <c r="L52" s="1"/>
      <c r="M52" s="1"/>
      <c r="N52" s="1"/>
      <c r="O52" s="1"/>
      <c r="S52" s="41"/>
      <c r="T52" s="41"/>
    </row>
    <row r="53" spans="1:15" ht="12" customHeight="1">
      <c r="A53" s="52">
        <v>6</v>
      </c>
      <c r="B53" s="128" t="s">
        <v>118</v>
      </c>
      <c r="C53" s="128">
        <f t="shared" si="2"/>
      </c>
      <c r="D53" s="128">
        <f t="shared" si="3"/>
      </c>
      <c r="E53" s="54">
        <v>6</v>
      </c>
      <c r="F53" s="128" t="s">
        <v>121</v>
      </c>
      <c r="G53" s="128"/>
      <c r="H53" s="128"/>
      <c r="J53" s="1" t="s">
        <v>9</v>
      </c>
      <c r="K53" s="71" t="s">
        <v>124</v>
      </c>
      <c r="L53" s="68"/>
      <c r="M53" s="68"/>
      <c r="N53" s="68"/>
      <c r="O53" s="1"/>
    </row>
    <row r="54" spans="1:15" ht="12" customHeight="1">
      <c r="A54" s="52">
        <v>7</v>
      </c>
      <c r="B54" s="128" t="s">
        <v>109</v>
      </c>
      <c r="C54" s="128">
        <f t="shared" si="2"/>
      </c>
      <c r="D54" s="128">
        <f t="shared" si="3"/>
      </c>
      <c r="E54" s="52">
        <v>7</v>
      </c>
      <c r="F54" s="128" t="s">
        <v>116</v>
      </c>
      <c r="G54" s="128"/>
      <c r="H54" s="128"/>
      <c r="I54" s="2"/>
      <c r="J54" s="1"/>
      <c r="K54" s="67"/>
      <c r="L54" s="1"/>
      <c r="M54" s="1"/>
      <c r="N54" s="1"/>
      <c r="O54" s="1"/>
    </row>
    <row r="55" spans="1:14" ht="12" customHeight="1">
      <c r="A55" s="52">
        <v>8</v>
      </c>
      <c r="B55" s="128" t="s">
        <v>122</v>
      </c>
      <c r="C55" s="128">
        <f t="shared" si="2"/>
      </c>
      <c r="D55" s="128">
        <f t="shared" si="3"/>
      </c>
      <c r="E55" s="54">
        <v>8</v>
      </c>
      <c r="F55" s="128" t="s">
        <v>123</v>
      </c>
      <c r="G55" s="128"/>
      <c r="H55" s="128"/>
      <c r="J55" t="s">
        <v>10</v>
      </c>
      <c r="K55" s="72"/>
      <c r="L55" s="69"/>
      <c r="M55" s="69"/>
      <c r="N55" s="69"/>
    </row>
    <row r="56" spans="1:15" ht="12" customHeight="1">
      <c r="A56" s="52">
        <v>9</v>
      </c>
      <c r="B56" s="128" t="s">
        <v>126</v>
      </c>
      <c r="C56" s="128" t="str">
        <f t="shared" si="2"/>
        <v>JURICA MILATIĆ</v>
      </c>
      <c r="D56" s="128" t="str">
        <f t="shared" si="3"/>
        <v>VALTER IVANČIĆ</v>
      </c>
      <c r="E56" s="52">
        <v>9</v>
      </c>
      <c r="F56" s="128" t="s">
        <v>117</v>
      </c>
      <c r="G56" s="128"/>
      <c r="H56" s="128"/>
      <c r="I56" s="6"/>
      <c r="J56" s="6"/>
      <c r="K56" s="6"/>
      <c r="L56" s="6"/>
      <c r="M56" s="6"/>
      <c r="N56" s="6"/>
      <c r="O56" s="6"/>
    </row>
    <row r="57" spans="1:15" ht="12" customHeight="1">
      <c r="A57" s="52">
        <v>10</v>
      </c>
      <c r="B57" s="129" t="s">
        <v>127</v>
      </c>
      <c r="C57" s="129">
        <f t="shared" si="2"/>
        <v>0</v>
      </c>
      <c r="D57" s="129">
        <f t="shared" si="3"/>
        <v>0</v>
      </c>
      <c r="E57" s="54">
        <v>10</v>
      </c>
      <c r="F57" s="128" t="s">
        <v>128</v>
      </c>
      <c r="G57" s="128"/>
      <c r="H57" s="128"/>
      <c r="I57" s="6"/>
      <c r="J57" s="70" t="s">
        <v>35</v>
      </c>
      <c r="K57" s="6"/>
      <c r="L57" s="6"/>
      <c r="M57" s="6"/>
      <c r="N57" s="6"/>
      <c r="O57" s="6"/>
    </row>
    <row r="58" spans="1:15" ht="12" customHeight="1">
      <c r="A58" s="52">
        <v>11</v>
      </c>
      <c r="B58" s="129" t="s">
        <v>120</v>
      </c>
      <c r="C58" s="129" t="str">
        <f t="shared" si="2"/>
        <v>MATE KESIĆ</v>
      </c>
      <c r="D58" s="129" t="str">
        <f t="shared" si="3"/>
        <v>ZDENKO ANDROŠIĆ</v>
      </c>
      <c r="E58" s="52">
        <v>11</v>
      </c>
      <c r="F58" s="128" t="s">
        <v>129</v>
      </c>
      <c r="G58" s="128"/>
      <c r="H58" s="128"/>
      <c r="I58" s="6"/>
      <c r="J58" s="6" t="s">
        <v>9</v>
      </c>
      <c r="K58" s="73" t="s">
        <v>125</v>
      </c>
      <c r="L58" s="74"/>
      <c r="M58" s="74"/>
      <c r="N58" s="74"/>
      <c r="O58" s="6"/>
    </row>
    <row r="59" spans="1:15" ht="12" customHeight="1">
      <c r="A59" s="52">
        <v>12</v>
      </c>
      <c r="B59" s="129" t="s">
        <v>115</v>
      </c>
      <c r="C59" s="129" t="str">
        <f t="shared" si="2"/>
        <v>ŠIME PRTENJAČA</v>
      </c>
      <c r="D59" s="129" t="str">
        <f t="shared" si="3"/>
        <v>MARINO KRIŽMANIĆ</v>
      </c>
      <c r="E59" s="54">
        <v>12</v>
      </c>
      <c r="F59" s="129" t="s">
        <v>130</v>
      </c>
      <c r="G59" s="129"/>
      <c r="H59" s="129"/>
      <c r="I59" s="6"/>
      <c r="J59" s="6" t="s">
        <v>10</v>
      </c>
      <c r="K59" s="75"/>
      <c r="L59" s="76"/>
      <c r="M59" s="76"/>
      <c r="N59" s="76"/>
      <c r="O59" s="6"/>
    </row>
    <row r="60" spans="1:15" ht="7.5" customHeight="1">
      <c r="A60" s="7"/>
      <c r="B60" s="7"/>
      <c r="C60" s="7"/>
      <c r="D60" s="7"/>
      <c r="E60" s="7"/>
      <c r="F60" s="7"/>
      <c r="G60" s="7"/>
      <c r="H60" s="7"/>
      <c r="I60" s="7"/>
      <c r="J60" s="42"/>
      <c r="K60" s="42"/>
      <c r="L60" s="42"/>
      <c r="M60" s="42"/>
      <c r="N60" s="42"/>
      <c r="O60" s="42"/>
    </row>
    <row r="61" spans="1:15" ht="12" customHeight="1">
      <c r="A61" s="53" t="s">
        <v>28</v>
      </c>
      <c r="B61" s="125" t="s">
        <v>115</v>
      </c>
      <c r="C61" s="125"/>
      <c r="D61" s="125"/>
      <c r="E61" s="207" t="s">
        <v>29</v>
      </c>
      <c r="F61" s="207"/>
      <c r="G61" s="127"/>
      <c r="H61" s="127"/>
      <c r="I61" s="127"/>
      <c r="J61" s="127"/>
      <c r="K61" s="43"/>
      <c r="L61" s="43"/>
      <c r="M61" s="43"/>
      <c r="N61" s="43"/>
      <c r="O61" s="43"/>
    </row>
    <row r="62" spans="1:15" ht="12" customHeight="1">
      <c r="A62" s="44" t="s">
        <v>34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</sheetData>
  <sheetProtection/>
  <mergeCells count="150">
    <mergeCell ref="B61:D61"/>
    <mergeCell ref="E61:F61"/>
    <mergeCell ref="G61:J61"/>
    <mergeCell ref="B58:D58"/>
    <mergeCell ref="F58:H58"/>
    <mergeCell ref="F59:H59"/>
    <mergeCell ref="B57:D57"/>
    <mergeCell ref="F57:H57"/>
    <mergeCell ref="B56:D56"/>
    <mergeCell ref="F56:H56"/>
    <mergeCell ref="B59:D59"/>
    <mergeCell ref="F51:H51"/>
    <mergeCell ref="B52:D52"/>
    <mergeCell ref="F52:H52"/>
    <mergeCell ref="B53:D53"/>
    <mergeCell ref="F53:H53"/>
    <mergeCell ref="B55:D55"/>
    <mergeCell ref="F55:H55"/>
    <mergeCell ref="B54:D54"/>
    <mergeCell ref="F54:H54"/>
    <mergeCell ref="J48:O48"/>
    <mergeCell ref="B49:D49"/>
    <mergeCell ref="F49:H49"/>
    <mergeCell ref="B50:D50"/>
    <mergeCell ref="F50:H50"/>
    <mergeCell ref="L49:M50"/>
    <mergeCell ref="B51:D51"/>
    <mergeCell ref="B44:I44"/>
    <mergeCell ref="C45:E45"/>
    <mergeCell ref="G45:I45"/>
    <mergeCell ref="A47:D47"/>
    <mergeCell ref="E47:H47"/>
    <mergeCell ref="B48:D48"/>
    <mergeCell ref="F48:H48"/>
    <mergeCell ref="J47:O47"/>
    <mergeCell ref="O40:O43"/>
    <mergeCell ref="C41:E41"/>
    <mergeCell ref="G41:I41"/>
    <mergeCell ref="C42:E42"/>
    <mergeCell ref="G42:I42"/>
    <mergeCell ref="C43:E43"/>
    <mergeCell ref="J40:J43"/>
    <mergeCell ref="G43:I43"/>
    <mergeCell ref="M40:M43"/>
    <mergeCell ref="A36:A38"/>
    <mergeCell ref="G36:I36"/>
    <mergeCell ref="K40:K43"/>
    <mergeCell ref="L40:L43"/>
    <mergeCell ref="C38:E38"/>
    <mergeCell ref="K36:K38"/>
    <mergeCell ref="L36:L38"/>
    <mergeCell ref="B39:I39"/>
    <mergeCell ref="A40:A43"/>
    <mergeCell ref="N36:N38"/>
    <mergeCell ref="C40:E40"/>
    <mergeCell ref="G40:I40"/>
    <mergeCell ref="G38:I38"/>
    <mergeCell ref="J36:J38"/>
    <mergeCell ref="C37:E37"/>
    <mergeCell ref="G37:I37"/>
    <mergeCell ref="N40:N43"/>
    <mergeCell ref="G34:I34"/>
    <mergeCell ref="B35:I35"/>
    <mergeCell ref="C36:E36"/>
    <mergeCell ref="M36:M38"/>
    <mergeCell ref="A31:A32"/>
    <mergeCell ref="B31:B32"/>
    <mergeCell ref="C31:E31"/>
    <mergeCell ref="F31:F32"/>
    <mergeCell ref="C32:E32"/>
    <mergeCell ref="O36:O38"/>
    <mergeCell ref="B33:I33"/>
    <mergeCell ref="B30:I30"/>
    <mergeCell ref="G31:I31"/>
    <mergeCell ref="O31:O32"/>
    <mergeCell ref="G32:I32"/>
    <mergeCell ref="K31:K32"/>
    <mergeCell ref="M31:M32"/>
    <mergeCell ref="N31:N32"/>
    <mergeCell ref="C34:E34"/>
    <mergeCell ref="A23:A24"/>
    <mergeCell ref="C29:E29"/>
    <mergeCell ref="G29:I29"/>
    <mergeCell ref="B27:I27"/>
    <mergeCell ref="C28:E28"/>
    <mergeCell ref="G28:I28"/>
    <mergeCell ref="B25:B26"/>
    <mergeCell ref="A25:A26"/>
    <mergeCell ref="C25:E26"/>
    <mergeCell ref="F25:F26"/>
    <mergeCell ref="G25:I26"/>
    <mergeCell ref="O23:O24"/>
    <mergeCell ref="N25:N26"/>
    <mergeCell ref="O25:O26"/>
    <mergeCell ref="K25:K26"/>
    <mergeCell ref="M25:M26"/>
    <mergeCell ref="B23:B24"/>
    <mergeCell ref="C23:E24"/>
    <mergeCell ref="F23:F24"/>
    <mergeCell ref="B20:I20"/>
    <mergeCell ref="C21:E21"/>
    <mergeCell ref="G21:I21"/>
    <mergeCell ref="B22:I22"/>
    <mergeCell ref="G23:I24"/>
    <mergeCell ref="M23:M24"/>
    <mergeCell ref="G18:I18"/>
    <mergeCell ref="N16:N19"/>
    <mergeCell ref="K23:K24"/>
    <mergeCell ref="J16:J19"/>
    <mergeCell ref="K16:K19"/>
    <mergeCell ref="N23:N24"/>
    <mergeCell ref="G19:I19"/>
    <mergeCell ref="L16:L19"/>
    <mergeCell ref="M16:M19"/>
    <mergeCell ref="O16:O19"/>
    <mergeCell ref="C17:E17"/>
    <mergeCell ref="G17:I17"/>
    <mergeCell ref="C18:E18"/>
    <mergeCell ref="C19:E19"/>
    <mergeCell ref="B15:I15"/>
    <mergeCell ref="A16:A19"/>
    <mergeCell ref="C16:E16"/>
    <mergeCell ref="G16:I16"/>
    <mergeCell ref="M6:O6"/>
    <mergeCell ref="G13:I13"/>
    <mergeCell ref="J12:J14"/>
    <mergeCell ref="O12:O14"/>
    <mergeCell ref="N12:N14"/>
    <mergeCell ref="G14:I14"/>
    <mergeCell ref="L12:L14"/>
    <mergeCell ref="M12:M14"/>
    <mergeCell ref="G12:I12"/>
    <mergeCell ref="K12:K14"/>
    <mergeCell ref="B11:I11"/>
    <mergeCell ref="A12:A14"/>
    <mergeCell ref="E4:G4"/>
    <mergeCell ref="F6:L6"/>
    <mergeCell ref="C14:E14"/>
    <mergeCell ref="C12:E12"/>
    <mergeCell ref="C13:E13"/>
    <mergeCell ref="A1:O1"/>
    <mergeCell ref="B2:D2"/>
    <mergeCell ref="E2:G2"/>
    <mergeCell ref="I2:O2"/>
    <mergeCell ref="C10:E10"/>
    <mergeCell ref="A8:O8"/>
    <mergeCell ref="B9:I9"/>
    <mergeCell ref="J9:L9"/>
    <mergeCell ref="M9:O9"/>
    <mergeCell ref="G10:I10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57421875" style="0" customWidth="1"/>
    <col min="2" max="5" width="3.57421875" style="0" customWidth="1"/>
    <col min="6" max="6" width="5.421875" style="0" customWidth="1"/>
    <col min="7" max="7" width="4.8515625" style="0" customWidth="1"/>
    <col min="8" max="8" width="6.00390625" style="0" customWidth="1"/>
    <col min="9" max="9" width="8.8515625" style="0" customWidth="1"/>
    <col min="10" max="10" width="7.7109375" style="0" customWidth="1"/>
    <col min="11" max="11" width="6.421875" style="0" customWidth="1"/>
    <col min="12" max="12" width="7.7109375" style="0" customWidth="1"/>
    <col min="13" max="13" width="5.140625" style="0" customWidth="1"/>
  </cols>
  <sheetData>
    <row r="1" ht="15.75">
      <c r="A1" s="89" t="s">
        <v>183</v>
      </c>
    </row>
    <row r="2" ht="15.75">
      <c r="A2" s="89"/>
    </row>
    <row r="3" spans="1:9" ht="15">
      <c r="A3" s="90" t="s">
        <v>184</v>
      </c>
      <c r="B3" s="91"/>
      <c r="C3" s="92"/>
      <c r="D3" s="93"/>
      <c r="E3" s="94"/>
      <c r="I3" s="95"/>
    </row>
    <row r="4" spans="1:9" ht="15">
      <c r="A4" s="96" t="s">
        <v>185</v>
      </c>
      <c r="B4" s="97">
        <v>18</v>
      </c>
      <c r="C4" s="98" t="s">
        <v>3</v>
      </c>
      <c r="D4" s="97">
        <v>8</v>
      </c>
      <c r="E4" s="96" t="s">
        <v>186</v>
      </c>
      <c r="F4" s="99"/>
      <c r="G4" s="99"/>
      <c r="H4" s="100"/>
      <c r="I4" s="95"/>
    </row>
    <row r="5" spans="1:9" ht="15">
      <c r="A5" s="96" t="s">
        <v>187</v>
      </c>
      <c r="B5" s="97">
        <v>5</v>
      </c>
      <c r="C5" s="98" t="s">
        <v>3</v>
      </c>
      <c r="D5" s="97">
        <v>21</v>
      </c>
      <c r="E5" s="96" t="s">
        <v>188</v>
      </c>
      <c r="F5" s="99"/>
      <c r="G5" s="99"/>
      <c r="H5" s="100"/>
      <c r="I5" s="95"/>
    </row>
    <row r="6" spans="1:9" ht="15">
      <c r="A6" s="96" t="s">
        <v>189</v>
      </c>
      <c r="B6" s="97">
        <v>19</v>
      </c>
      <c r="C6" s="98" t="s">
        <v>3</v>
      </c>
      <c r="D6" s="97">
        <v>7</v>
      </c>
      <c r="E6" s="96" t="s">
        <v>190</v>
      </c>
      <c r="F6" s="99"/>
      <c r="G6" s="99"/>
      <c r="H6" s="100"/>
      <c r="I6" s="95"/>
    </row>
    <row r="7" spans="1:9" ht="15">
      <c r="A7" s="96" t="s">
        <v>191</v>
      </c>
      <c r="B7" s="97">
        <v>22</v>
      </c>
      <c r="C7" s="98" t="s">
        <v>3</v>
      </c>
      <c r="D7" s="97">
        <v>4</v>
      </c>
      <c r="E7" s="96" t="s">
        <v>192</v>
      </c>
      <c r="F7" s="99"/>
      <c r="G7" s="99"/>
      <c r="H7" s="100"/>
      <c r="I7" s="101"/>
    </row>
    <row r="8" spans="1:9" ht="15">
      <c r="A8" s="96" t="s">
        <v>193</v>
      </c>
      <c r="B8" s="97">
        <v>10</v>
      </c>
      <c r="C8" s="98" t="s">
        <v>3</v>
      </c>
      <c r="D8" s="97">
        <v>16</v>
      </c>
      <c r="E8" s="96" t="s">
        <v>194</v>
      </c>
      <c r="F8" s="99"/>
      <c r="G8" s="99"/>
      <c r="H8" s="100"/>
      <c r="I8" s="95"/>
    </row>
    <row r="9" spans="1:10" ht="15">
      <c r="A9" s="102"/>
      <c r="B9" s="103"/>
      <c r="C9" s="104"/>
      <c r="D9" s="103"/>
      <c r="E9" s="102"/>
      <c r="F9" s="95"/>
      <c r="G9" s="95"/>
      <c r="H9" s="95"/>
      <c r="I9" s="95"/>
      <c r="J9" s="95"/>
    </row>
    <row r="10" spans="1:10" ht="15">
      <c r="A10" s="105"/>
      <c r="B10" s="103"/>
      <c r="C10" s="106"/>
      <c r="D10" s="103"/>
      <c r="E10" s="105"/>
      <c r="F10" s="95"/>
      <c r="G10" s="95"/>
      <c r="H10" s="95"/>
      <c r="I10" s="95"/>
      <c r="J10" s="95"/>
    </row>
    <row r="11" spans="1:13" ht="20.25">
      <c r="A11" s="210" t="s">
        <v>195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ht="16.5" thickBot="1">
      <c r="A12" s="107"/>
      <c r="B12" s="108" t="s">
        <v>196</v>
      </c>
      <c r="C12" s="108">
        <v>2</v>
      </c>
      <c r="D12" s="108">
        <v>1</v>
      </c>
      <c r="E12" s="108">
        <v>0</v>
      </c>
      <c r="F12" s="108" t="s">
        <v>197</v>
      </c>
      <c r="G12" s="108" t="s">
        <v>198</v>
      </c>
      <c r="H12" s="108" t="s">
        <v>199</v>
      </c>
      <c r="I12" s="108" t="s">
        <v>200</v>
      </c>
      <c r="J12" s="109" t="s">
        <v>201</v>
      </c>
      <c r="K12" s="109" t="s">
        <v>202</v>
      </c>
      <c r="L12" s="109" t="s">
        <v>203</v>
      </c>
      <c r="M12" s="110" t="s">
        <v>204</v>
      </c>
    </row>
    <row r="13" spans="1:13" ht="16.5" thickTop="1">
      <c r="A13" s="105" t="s">
        <v>191</v>
      </c>
      <c r="B13" s="111">
        <f>SUMIF('[1]Veza'!$A$3:$A$182,A13,'[1]Veza'!$E$3:$E$182)</f>
        <v>15</v>
      </c>
      <c r="C13" s="111">
        <f>SUMIF('[1]Veza'!$A$3:$A$182,A13,'[1]Veza'!$F$3:$F$182)</f>
        <v>13</v>
      </c>
      <c r="D13" s="111">
        <f>SUMIF('[1]Veza'!$A$3:$A$182,A13,'[1]Veza'!$G$3:$G$182)</f>
        <v>1</v>
      </c>
      <c r="E13" s="111">
        <f>SUMIF('[1]Veza'!$A$3:$A$182,A13,'[1]Veza'!$H$3:$H$182)</f>
        <v>1</v>
      </c>
      <c r="F13" s="111">
        <f>SUMIF('[1]Veza'!$A$3:$A$182,A13,'[1]Veza'!$B$3:$B$182)</f>
        <v>261</v>
      </c>
      <c r="G13" s="111">
        <f>SUMIF('[1]Veza'!$A$3:$A$182,A13,'[1]Veza'!$D$3:$D$182)</f>
        <v>129</v>
      </c>
      <c r="H13" s="112">
        <f aca="true" t="shared" si="0" ref="H13:H22">IF(M13&gt;0,C13*2+D13-1,C13*2+D13)</f>
        <v>27</v>
      </c>
      <c r="I13" s="111">
        <f aca="true" t="shared" si="1" ref="I13:I22">F13-G13</f>
        <v>132</v>
      </c>
      <c r="J13" s="113">
        <f>SUMIF('[1]Veza'!$A$3:$A$182,A13,'[1]Veza'!$I$3:$I$182)</f>
        <v>3818</v>
      </c>
      <c r="K13" s="113">
        <f>SUMIF('[1]Veza'!$A$3:$A$182,A13,'[1]Veza'!$J$3:$J$182)</f>
        <v>2994</v>
      </c>
      <c r="L13" s="111">
        <f aca="true" t="shared" si="2" ref="L13:L22">J13-K13</f>
        <v>824</v>
      </c>
      <c r="M13" s="114"/>
    </row>
    <row r="14" spans="1:13" ht="15.75">
      <c r="A14" s="105" t="s">
        <v>188</v>
      </c>
      <c r="B14" s="111">
        <f>SUMIF('[1]Veza'!$A$3:$A$182,A14,'[1]Veza'!$E$3:$E$182)</f>
        <v>15</v>
      </c>
      <c r="C14" s="111">
        <f>SUMIF('[1]Veza'!$A$3:$A$182,A14,'[1]Veza'!$F$3:$F$182)</f>
        <v>12</v>
      </c>
      <c r="D14" s="111">
        <f>SUMIF('[1]Veza'!$A$3:$A$182,A14,'[1]Veza'!$G$3:$G$182)</f>
        <v>1</v>
      </c>
      <c r="E14" s="111">
        <f>SUMIF('[1]Veza'!$A$3:$A$182,A14,'[1]Veza'!$H$3:$H$182)</f>
        <v>2</v>
      </c>
      <c r="F14" s="111">
        <f>SUMIF('[1]Veza'!$A$3:$A$182,A14,'[1]Veza'!$B$3:$B$182)</f>
        <v>265</v>
      </c>
      <c r="G14" s="111">
        <f>SUMIF('[1]Veza'!$A$3:$A$182,A14,'[1]Veza'!$D$3:$D$182)</f>
        <v>125</v>
      </c>
      <c r="H14" s="112">
        <f t="shared" si="0"/>
        <v>25</v>
      </c>
      <c r="I14" s="111">
        <f t="shared" si="1"/>
        <v>140</v>
      </c>
      <c r="J14" s="113">
        <f>SUMIF('[1]Veza'!$A$3:$A$182,A14,'[1]Veza'!$I$3:$I$182)</f>
        <v>3873</v>
      </c>
      <c r="K14" s="113">
        <f>SUMIF('[1]Veza'!$A$3:$A$182,A14,'[1]Veza'!$J$3:$J$182)</f>
        <v>2993</v>
      </c>
      <c r="L14" s="111">
        <f t="shared" si="2"/>
        <v>880</v>
      </c>
      <c r="M14" s="114"/>
    </row>
    <row r="15" spans="1:13" ht="15.75">
      <c r="A15" s="105" t="s">
        <v>185</v>
      </c>
      <c r="B15" s="111">
        <f>SUMIF('[1]Veza'!$A$3:$A$182,A15,'[1]Veza'!$E$3:$E$182)</f>
        <v>15</v>
      </c>
      <c r="C15" s="111">
        <f>SUMIF('[1]Veza'!$A$3:$A$182,A15,'[1]Veza'!$F$3:$F$182)</f>
        <v>12</v>
      </c>
      <c r="D15" s="111">
        <f>SUMIF('[1]Veza'!$A$3:$A$182,A15,'[1]Veza'!$G$3:$G$182)</f>
        <v>1</v>
      </c>
      <c r="E15" s="111">
        <f>SUMIF('[1]Veza'!$A$3:$A$182,A15,'[1]Veza'!$H$3:$H$182)</f>
        <v>2</v>
      </c>
      <c r="F15" s="111">
        <f>SUMIF('[1]Veza'!$A$3:$A$182,A15,'[1]Veza'!$B$3:$B$182)</f>
        <v>247</v>
      </c>
      <c r="G15" s="111">
        <f>SUMIF('[1]Veza'!$A$3:$A$182,A15,'[1]Veza'!$D$3:$D$182)</f>
        <v>143</v>
      </c>
      <c r="H15" s="112">
        <f t="shared" si="0"/>
        <v>25</v>
      </c>
      <c r="I15" s="111">
        <f t="shared" si="1"/>
        <v>104</v>
      </c>
      <c r="J15" s="113">
        <f>SUMIF('[1]Veza'!$A$3:$A$182,A15,'[1]Veza'!$I$3:$I$182)</f>
        <v>3737</v>
      </c>
      <c r="K15" s="113">
        <f>SUMIF('[1]Veza'!$A$3:$A$182,A15,'[1]Veza'!$J$3:$J$182)</f>
        <v>3154</v>
      </c>
      <c r="L15" s="111">
        <f t="shared" si="2"/>
        <v>583</v>
      </c>
      <c r="M15" s="114"/>
    </row>
    <row r="16" spans="1:13" ht="15.75">
      <c r="A16" s="105" t="s">
        <v>186</v>
      </c>
      <c r="B16" s="111">
        <f>SUMIF('[1]Veza'!$A$3:$A$182,A16,'[1]Veza'!$E$3:$E$182)</f>
        <v>15</v>
      </c>
      <c r="C16" s="111">
        <f>SUMIF('[1]Veza'!$A$3:$A$182,A16,'[1]Veza'!$F$3:$F$182)</f>
        <v>9</v>
      </c>
      <c r="D16" s="111">
        <f>SUMIF('[1]Veza'!$A$3:$A$182,A16,'[1]Veza'!$G$3:$G$182)</f>
        <v>1</v>
      </c>
      <c r="E16" s="111">
        <f>SUMIF('[1]Veza'!$A$3:$A$182,A16,'[1]Veza'!$H$3:$H$182)</f>
        <v>5</v>
      </c>
      <c r="F16" s="111">
        <f>SUMIF('[1]Veza'!$A$3:$A$182,A16,'[1]Veza'!$B$3:$B$182)</f>
        <v>236</v>
      </c>
      <c r="G16" s="111">
        <f>SUMIF('[1]Veza'!$A$3:$A$182,A16,'[1]Veza'!$D$3:$D$182)</f>
        <v>154</v>
      </c>
      <c r="H16" s="112">
        <f t="shared" si="0"/>
        <v>19</v>
      </c>
      <c r="I16" s="111">
        <f t="shared" si="1"/>
        <v>82</v>
      </c>
      <c r="J16" s="113">
        <f>SUMIF('[1]Veza'!$A$3:$A$182,A16,'[1]Veza'!$I$3:$I$182)</f>
        <v>3547</v>
      </c>
      <c r="K16" s="113">
        <f>SUMIF('[1]Veza'!$A$3:$A$182,A16,'[1]Veza'!$J$3:$J$182)</f>
        <v>2954</v>
      </c>
      <c r="L16" s="111">
        <f t="shared" si="2"/>
        <v>593</v>
      </c>
      <c r="M16" s="114"/>
    </row>
    <row r="17" spans="1:13" ht="15.75">
      <c r="A17" s="105" t="s">
        <v>194</v>
      </c>
      <c r="B17" s="111">
        <f>SUMIF('[1]Veza'!$A$3:$A$182,A17,'[1]Veza'!$E$3:$E$182)</f>
        <v>15</v>
      </c>
      <c r="C17" s="111">
        <f>SUMIF('[1]Veza'!$A$3:$A$182,A17,'[1]Veza'!$F$3:$F$182)</f>
        <v>9</v>
      </c>
      <c r="D17" s="111">
        <f>SUMIF('[1]Veza'!$A$3:$A$182,A17,'[1]Veza'!$G$3:$G$182)</f>
        <v>1</v>
      </c>
      <c r="E17" s="111">
        <f>SUMIF('[1]Veza'!$A$3:$A$182,A17,'[1]Veza'!$H$3:$H$182)</f>
        <v>5</v>
      </c>
      <c r="F17" s="111">
        <f>SUMIF('[1]Veza'!$A$3:$A$182,A17,'[1]Veza'!$B$3:$B$182)</f>
        <v>238</v>
      </c>
      <c r="G17" s="111">
        <f>SUMIF('[1]Veza'!$A$3:$A$182,A17,'[1]Veza'!$D$3:$D$182)</f>
        <v>152</v>
      </c>
      <c r="H17" s="112">
        <f t="shared" si="0"/>
        <v>19</v>
      </c>
      <c r="I17" s="111">
        <f t="shared" si="1"/>
        <v>86</v>
      </c>
      <c r="J17" s="113">
        <f>SUMIF('[1]Veza'!$A$3:$A$182,A17,'[1]Veza'!$I$3:$I$182)</f>
        <v>3586</v>
      </c>
      <c r="K17" s="113">
        <f>SUMIF('[1]Veza'!$A$3:$A$182,A17,'[1]Veza'!$J$3:$J$182)</f>
        <v>3053</v>
      </c>
      <c r="L17" s="111">
        <f t="shared" si="2"/>
        <v>533</v>
      </c>
      <c r="M17" s="114"/>
    </row>
    <row r="18" spans="1:13" ht="15.75">
      <c r="A18" s="105" t="s">
        <v>193</v>
      </c>
      <c r="B18" s="111">
        <f>SUMIF('[1]Veza'!$A$3:$A$182,A18,'[1]Veza'!$E$3:$E$182)</f>
        <v>15</v>
      </c>
      <c r="C18" s="111">
        <f>SUMIF('[1]Veza'!$A$3:$A$182,A18,'[1]Veza'!$F$3:$F$182)</f>
        <v>6</v>
      </c>
      <c r="D18" s="111">
        <f>SUMIF('[1]Veza'!$A$3:$A$182,A18,'[1]Veza'!$G$3:$G$182)</f>
        <v>0</v>
      </c>
      <c r="E18" s="111">
        <f>SUMIF('[1]Veza'!$A$3:$A$182,A18,'[1]Veza'!$H$3:$H$182)</f>
        <v>9</v>
      </c>
      <c r="F18" s="111">
        <f>SUMIF('[1]Veza'!$A$3:$A$182,A18,'[1]Veza'!$B$3:$B$182)</f>
        <v>205</v>
      </c>
      <c r="G18" s="111">
        <f>SUMIF('[1]Veza'!$A$3:$A$182,A18,'[1]Veza'!$D$3:$D$182)</f>
        <v>185</v>
      </c>
      <c r="H18" s="112">
        <f t="shared" si="0"/>
        <v>12</v>
      </c>
      <c r="I18" s="111">
        <f t="shared" si="1"/>
        <v>20</v>
      </c>
      <c r="J18" s="113">
        <f>SUMIF('[1]Veza'!$A$3:$A$182,A18,'[1]Veza'!$I$3:$I$182)</f>
        <v>3221</v>
      </c>
      <c r="K18" s="113">
        <f>SUMIF('[1]Veza'!$A$3:$A$182,A18,'[1]Veza'!$J$3:$J$182)</f>
        <v>3223</v>
      </c>
      <c r="L18" s="111">
        <f t="shared" si="2"/>
        <v>-2</v>
      </c>
      <c r="M18" s="114"/>
    </row>
    <row r="19" spans="1:13" ht="15.75">
      <c r="A19" s="105" t="s">
        <v>192</v>
      </c>
      <c r="B19" s="111">
        <f>SUMIF('[1]Veza'!$A$3:$A$182,A19,'[1]Veza'!$E$3:$E$182)</f>
        <v>15</v>
      </c>
      <c r="C19" s="111">
        <f>SUMIF('[1]Veza'!$A$3:$A$182,A19,'[1]Veza'!$F$3:$F$182)</f>
        <v>4</v>
      </c>
      <c r="D19" s="111">
        <f>SUMIF('[1]Veza'!$A$3:$A$182,A19,'[1]Veza'!$G$3:$G$182)</f>
        <v>1</v>
      </c>
      <c r="E19" s="111">
        <f>SUMIF('[1]Veza'!$A$3:$A$182,A19,'[1]Veza'!$H$3:$H$182)</f>
        <v>10</v>
      </c>
      <c r="F19" s="111">
        <f>SUMIF('[1]Veza'!$A$3:$A$182,A19,'[1]Veza'!$B$3:$B$182)</f>
        <v>156</v>
      </c>
      <c r="G19" s="111">
        <f>SUMIF('[1]Veza'!$A$3:$A$182,A19,'[1]Veza'!$D$3:$D$182)</f>
        <v>234</v>
      </c>
      <c r="H19" s="112">
        <f t="shared" si="0"/>
        <v>9</v>
      </c>
      <c r="I19" s="111">
        <f t="shared" si="1"/>
        <v>-78</v>
      </c>
      <c r="J19" s="113">
        <f>SUMIF('[1]Veza'!$A$3:$A$182,A19,'[1]Veza'!$I$3:$I$182)</f>
        <v>2887</v>
      </c>
      <c r="K19" s="113">
        <f>SUMIF('[1]Veza'!$A$3:$A$182,A19,'[1]Veza'!$J$3:$J$182)</f>
        <v>3219</v>
      </c>
      <c r="L19" s="111">
        <f t="shared" si="2"/>
        <v>-332</v>
      </c>
      <c r="M19" s="114"/>
    </row>
    <row r="20" spans="1:13" ht="15.75">
      <c r="A20" s="105" t="s">
        <v>187</v>
      </c>
      <c r="B20" s="111">
        <f>SUMIF('[1]Veza'!$A$3:$A$182,A20,'[1]Veza'!$E$3:$E$182)</f>
        <v>15</v>
      </c>
      <c r="C20" s="111">
        <f>SUMIF('[1]Veza'!$A$3:$A$182,A20,'[1]Veza'!$F$3:$F$182)</f>
        <v>4</v>
      </c>
      <c r="D20" s="111">
        <f>SUMIF('[1]Veza'!$A$3:$A$182,A20,'[1]Veza'!$G$3:$G$182)</f>
        <v>0</v>
      </c>
      <c r="E20" s="111">
        <f>SUMIF('[1]Veza'!$A$3:$A$182,A20,'[1]Veza'!$H$3:$H$182)</f>
        <v>11</v>
      </c>
      <c r="F20" s="111">
        <f>SUMIF('[1]Veza'!$A$3:$A$182,A20,'[1]Veza'!$B$3:$B$182)</f>
        <v>159</v>
      </c>
      <c r="G20" s="111">
        <f>SUMIF('[1]Veza'!$A$3:$A$182,A20,'[1]Veza'!$D$3:$D$182)</f>
        <v>231</v>
      </c>
      <c r="H20" s="112">
        <f t="shared" si="0"/>
        <v>8</v>
      </c>
      <c r="I20" s="111">
        <f t="shared" si="1"/>
        <v>-72</v>
      </c>
      <c r="J20" s="113">
        <f>SUMIF('[1]Veza'!$A$3:$A$182,A20,'[1]Veza'!$I$3:$I$182)</f>
        <v>3165</v>
      </c>
      <c r="K20" s="113">
        <f>SUMIF('[1]Veza'!$A$3:$A$182,A20,'[1]Veza'!$J$3:$J$182)</f>
        <v>3333</v>
      </c>
      <c r="L20" s="111">
        <f t="shared" si="2"/>
        <v>-168</v>
      </c>
      <c r="M20" s="114"/>
    </row>
    <row r="21" spans="1:13" ht="15.75">
      <c r="A21" s="105" t="s">
        <v>189</v>
      </c>
      <c r="B21" s="111">
        <f>SUMIF('[1]Veza'!$A$3:$A$182,A21,'[1]Veza'!$E$3:$E$182)</f>
        <v>15</v>
      </c>
      <c r="C21" s="111">
        <f>SUMIF('[1]Veza'!$A$3:$A$182,A21,'[1]Veza'!$F$3:$F$182)</f>
        <v>3</v>
      </c>
      <c r="D21" s="111">
        <f>SUMIF('[1]Veza'!$A$3:$A$182,A21,'[1]Veza'!$G$3:$G$182)</f>
        <v>0</v>
      </c>
      <c r="E21" s="111">
        <f>SUMIF('[1]Veza'!$A$3:$A$182,A21,'[1]Veza'!$H$3:$H$182)</f>
        <v>12</v>
      </c>
      <c r="F21" s="111">
        <f>SUMIF('[1]Veza'!$A$3:$A$182,A21,'[1]Veza'!$B$3:$B$182)</f>
        <v>148</v>
      </c>
      <c r="G21" s="111">
        <f>SUMIF('[1]Veza'!$A$3:$A$182,A21,'[1]Veza'!$D$3:$D$182)</f>
        <v>242</v>
      </c>
      <c r="H21" s="112">
        <f t="shared" si="0"/>
        <v>6</v>
      </c>
      <c r="I21" s="111">
        <f t="shared" si="1"/>
        <v>-94</v>
      </c>
      <c r="J21" s="113">
        <f>SUMIF('[1]Veza'!$A$3:$A$182,A21,'[1]Veza'!$I$3:$I$182)</f>
        <v>2811</v>
      </c>
      <c r="K21" s="113">
        <f>SUMIF('[1]Veza'!$A$3:$A$182,A21,'[1]Veza'!$J$3:$J$182)</f>
        <v>3573</v>
      </c>
      <c r="L21" s="111">
        <f t="shared" si="2"/>
        <v>-762</v>
      </c>
      <c r="M21" s="114"/>
    </row>
    <row r="22" spans="1:13" ht="15.75">
      <c r="A22" s="105" t="s">
        <v>190</v>
      </c>
      <c r="B22" s="111">
        <f>SUMIF('[1]Veza'!$A$3:$A$182,A22,'[1]Veza'!$E$3:$E$182)</f>
        <v>15</v>
      </c>
      <c r="C22" s="111">
        <f>SUMIF('[1]Veza'!$A$3:$A$182,A22,'[1]Veza'!$F$3:$F$182)</f>
        <v>0</v>
      </c>
      <c r="D22" s="111">
        <f>SUMIF('[1]Veza'!$A$3:$A$182,A22,'[1]Veza'!$G$3:$G$182)</f>
        <v>0</v>
      </c>
      <c r="E22" s="111">
        <f>SUMIF('[1]Veza'!$A$3:$A$182,A22,'[1]Veza'!$H$3:$H$182)</f>
        <v>15</v>
      </c>
      <c r="F22" s="111">
        <f>SUMIF('[1]Veza'!$A$3:$A$182,A22,'[1]Veza'!$B$3:$B$182)</f>
        <v>35</v>
      </c>
      <c r="G22" s="111">
        <f>SUMIF('[1]Veza'!$A$3:$A$182,A22,'[1]Veza'!$D$3:$D$182)</f>
        <v>355</v>
      </c>
      <c r="H22" s="112">
        <f t="shared" si="0"/>
        <v>0</v>
      </c>
      <c r="I22" s="111">
        <f t="shared" si="1"/>
        <v>-320</v>
      </c>
      <c r="J22" s="113">
        <f>SUMIF('[1]Veza'!$A$3:$A$182,A22,'[1]Veza'!$I$3:$I$182)</f>
        <v>1551</v>
      </c>
      <c r="K22" s="113">
        <f>SUMIF('[1]Veza'!$A$3:$A$182,A22,'[1]Veza'!$J$3:$J$182)</f>
        <v>3700</v>
      </c>
      <c r="L22" s="111">
        <f t="shared" si="2"/>
        <v>-2149</v>
      </c>
      <c r="M22" s="114"/>
    </row>
    <row r="23" spans="1:13" ht="15.75">
      <c r="A23" s="11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5" spans="1:13" ht="15.75">
      <c r="A25" s="11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ht="15">
      <c r="A26" s="116" t="s">
        <v>205</v>
      </c>
    </row>
    <row r="27" ht="15">
      <c r="A27" s="105"/>
    </row>
    <row r="28" spans="1:5" ht="15">
      <c r="A28" s="90" t="s">
        <v>206</v>
      </c>
      <c r="B28" s="91"/>
      <c r="C28" s="92"/>
      <c r="D28" s="93"/>
      <c r="E28" s="94"/>
    </row>
    <row r="29" spans="1:8" ht="15">
      <c r="A29" s="96" t="s">
        <v>186</v>
      </c>
      <c r="B29" s="97"/>
      <c r="C29" s="98" t="s">
        <v>3</v>
      </c>
      <c r="D29" s="97"/>
      <c r="E29" s="96" t="s">
        <v>193</v>
      </c>
      <c r="F29" s="99"/>
      <c r="G29" s="99"/>
      <c r="H29" s="100"/>
    </row>
    <row r="30" spans="1:8" ht="15">
      <c r="A30" s="96" t="s">
        <v>194</v>
      </c>
      <c r="B30" s="117"/>
      <c r="C30" s="98" t="s">
        <v>3</v>
      </c>
      <c r="D30" s="117"/>
      <c r="E30" s="96" t="s">
        <v>191</v>
      </c>
      <c r="F30" s="99"/>
      <c r="G30" s="99"/>
      <c r="H30" s="100"/>
    </row>
    <row r="31" spans="1:8" ht="15">
      <c r="A31" s="96" t="s">
        <v>192</v>
      </c>
      <c r="B31" s="97"/>
      <c r="C31" s="98" t="s">
        <v>3</v>
      </c>
      <c r="D31" s="97"/>
      <c r="E31" s="96" t="s">
        <v>189</v>
      </c>
      <c r="F31" s="99"/>
      <c r="G31" s="99"/>
      <c r="H31" s="100"/>
    </row>
    <row r="32" spans="1:8" ht="15">
      <c r="A32" s="96" t="s">
        <v>190</v>
      </c>
      <c r="B32" s="97"/>
      <c r="C32" s="98" t="s">
        <v>3</v>
      </c>
      <c r="D32" s="97"/>
      <c r="E32" s="96" t="s">
        <v>187</v>
      </c>
      <c r="F32" s="99"/>
      <c r="G32" s="99"/>
      <c r="H32" s="100"/>
    </row>
    <row r="33" spans="1:8" ht="15">
      <c r="A33" s="96" t="s">
        <v>188</v>
      </c>
      <c r="B33" s="97"/>
      <c r="C33" s="98" t="s">
        <v>3</v>
      </c>
      <c r="D33" s="97"/>
      <c r="E33" s="96" t="s">
        <v>185</v>
      </c>
      <c r="F33" s="99"/>
      <c r="G33" s="99"/>
      <c r="H33" s="100"/>
    </row>
  </sheetData>
  <sheetProtection/>
  <mergeCells count="1">
    <mergeCell ref="A11:M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korisnik</cp:lastModifiedBy>
  <cp:lastPrinted>2015-03-07T20:01:50Z</cp:lastPrinted>
  <dcterms:created xsi:type="dcterms:W3CDTF">2012-01-30T13:26:50Z</dcterms:created>
  <dcterms:modified xsi:type="dcterms:W3CDTF">2015-03-07T20:32:39Z</dcterms:modified>
  <cp:category/>
  <cp:version/>
  <cp:contentType/>
  <cp:contentStatus/>
</cp:coreProperties>
</file>